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0" windowWidth="7845" windowHeight="9120" activeTab="7"/>
  </bookViews>
  <sheets>
    <sheet name="บัญชีรวม" sheetId="1" r:id="rId1"/>
    <sheet name="ยุทธ1.1" sheetId="2" r:id="rId2"/>
    <sheet name="ยุทธ1.2" sheetId="3" r:id="rId3"/>
    <sheet name="ยุทธ2" sheetId="4" r:id="rId4"/>
    <sheet name="ยุทธ3" sheetId="5" r:id="rId5"/>
    <sheet name="ยุทธ4" sheetId="6" r:id="rId6"/>
    <sheet name="ยุทธ5" sheetId="7" r:id="rId7"/>
    <sheet name="ยุทธ6" sheetId="8" r:id="rId8"/>
    <sheet name="ยุทธ7" sheetId="9" r:id="rId9"/>
    <sheet name="ยุทธ8" sheetId="10" r:id="rId10"/>
    <sheet name="ขอรับสนับสนุนงบปี55" sheetId="11" r:id="rId11"/>
    <sheet name="Sheet1" sheetId="12" r:id="rId12"/>
    <sheet name="โครงการเกินศักยภาพ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<sst xmlns="http://schemas.openxmlformats.org/spreadsheetml/2006/main" count="5025" uniqueCount="1971">
  <si>
    <t>โครงการก่อสร้างถนนลูกรังสายวังเป็ด - หล่ายโพธิ์</t>
  </si>
  <si>
    <t>ถึง บ้านปรือกระเทียม ตำบลบึงกอก</t>
  </si>
  <si>
    <t>ก่อสร้างถนนลาดยาง กว้าง 6  เมตร ยาว1,000 เมตร</t>
  </si>
  <si>
    <t>หมู่ที่ 8</t>
  </si>
  <si>
    <t>ขุดคลองบึงขามถึงบึงระมาณ</t>
  </si>
  <si>
    <t>ปราศรัย  หมู่ที่ 6</t>
  </si>
  <si>
    <t>ผู้ใหญ่คมสัน หมู่ที่ 6</t>
  </si>
  <si>
    <t>พะโยม หมู่ที่ 6</t>
  </si>
  <si>
    <t>หมู่ที่ 7</t>
  </si>
  <si>
    <t>เพื่อประชาสัมพันธ์ข่าวสาร</t>
  </si>
  <si>
    <t>ประชาชนได้รับฟัง</t>
  </si>
  <si>
    <t>บัญชีสรุปโครงการพัฒนา</t>
  </si>
  <si>
    <t>ยุทธศาสตร์</t>
  </si>
  <si>
    <t>งบประมาณ
(บาท)</t>
  </si>
  <si>
    <t>รวม 3 ปี</t>
  </si>
  <si>
    <t>ยุทธศาสตร์ที่ 1</t>
  </si>
  <si>
    <t>ยุทธศาสตร์การพัฒนาด้านสาธารณูปโภคสาธารณูปการ</t>
  </si>
  <si>
    <t>ยุทธศาสตร์ที่ 2</t>
  </si>
  <si>
    <t>ยุทธศาสตร์การพัฒนาด้านเศรษฐกิจ</t>
  </si>
  <si>
    <t>ยุทธศาสตร์ที่ 3</t>
  </si>
  <si>
    <t>ยุทธศาสตร์การพัฒนาด้านสังคม</t>
  </si>
  <si>
    <t>ยุทธศาสตร์ที่ 4</t>
  </si>
  <si>
    <t>ยุทธศาสตร์ที่ 5</t>
  </si>
  <si>
    <t>ยุทธศาสตร์การป้องกันและบรรเทาสาธารณภัย</t>
  </si>
  <si>
    <t>ยุทธศาสตร์ที่ 6</t>
  </si>
  <si>
    <t>ยุทธศาสตร์ที่ 7</t>
  </si>
  <si>
    <t>ยุทธศาสตร์การพัฒนาด้านสิ่งแวดล้อม</t>
  </si>
  <si>
    <t>ยุทธศาสตร์ที่ 8</t>
  </si>
  <si>
    <t>จำนวน
 โครงการ</t>
  </si>
  <si>
    <t>จำนวน
โครงการ</t>
  </si>
  <si>
    <t>1.2 การพัฒนาด้านสาธารณูปโภค</t>
  </si>
  <si>
    <t>2.1 พัฒนาและส่งเสริมการประกอบอาชีพทางด้านการเกษตร</t>
  </si>
  <si>
    <t>2.2 พัฒนาและส่งเสริมการประกอบอาชีพระดับครัวเรือน</t>
  </si>
  <si>
    <t>3.1การสร้างความเข้มแข็งของชุมชน</t>
  </si>
  <si>
    <t>3.4สร้างความปลอดภัยในชีวิตและทรัพย์สินของประชาชน</t>
  </si>
  <si>
    <t>ยุทธศาสตร์การพัฒนาด้านการศึกษา</t>
  </si>
  <si>
    <t>4.1พัฒนาการศึกษาในระบบ</t>
  </si>
  <si>
    <t>4.2พัฒนาการศึกษานอกระบบ</t>
  </si>
  <si>
    <t>ยุทธศาสตร์การพัฒนาด้านศาสนา ประเพณีและ วัฒนธรรม</t>
  </si>
  <si>
    <t xml:space="preserve">6.1 การพัฒนาด้านศาสนา  </t>
  </si>
  <si>
    <t>6.2 การพัฒนาด้านประเพณีวัฒนธรรม</t>
  </si>
  <si>
    <t>ยุทธศาสตร์การพัฒนาองค์กรและบุคลากร</t>
  </si>
  <si>
    <t>รวมทั้งสิ้น</t>
  </si>
  <si>
    <t>ที่</t>
  </si>
  <si>
    <t>โครงการ</t>
  </si>
  <si>
    <t>วัตถุประสงค์</t>
  </si>
  <si>
    <t>เป้าหมาย</t>
  </si>
  <si>
    <t>งบประมาณและที่มา</t>
  </si>
  <si>
    <t>หน่วยงานที่
รับผิดชอบ</t>
  </si>
  <si>
    <t>ผลลัพธ์ที่
คาดว่าจะได้รับ</t>
  </si>
  <si>
    <t>ขอบเขต/ประเภทโครงการ</t>
  </si>
  <si>
    <t>ลักษณะของโครงการ</t>
  </si>
  <si>
    <t xml:space="preserve">ลำดับที่ </t>
  </si>
  <si>
    <t>พัฒนาประสิทธิภาพบุคลากร</t>
  </si>
  <si>
    <t>โครงการพัฒนาศักยภาพบุคลากร</t>
  </si>
  <si>
    <t>ตนเองพัฒนาการทำงาน</t>
  </si>
  <si>
    <t>ให้มีประสิทธิภาพยิ่งขึ้น</t>
  </si>
  <si>
    <t>ทุกส่วนราชการ</t>
  </si>
  <si>
    <t>คนละ 1 หลักสูตร</t>
  </si>
  <si>
    <t xml:space="preserve">ใน 1 ปีงบประมาณ </t>
  </si>
  <si>
    <t xml:space="preserve"> - บุคลากรทุกคนต้องได้</t>
  </si>
  <si>
    <t>รับการศึกษาต่อหรือ</t>
  </si>
  <si>
    <t>ฝึกอบรมอย่างน้อย</t>
  </si>
  <si>
    <t>เพื่อให้พนักงานมีการพัฒนา</t>
  </si>
  <si>
    <t>นอกเหนือตำราเรียนเด็กนักเรียน</t>
  </si>
  <si>
    <t>ในเขตเทศบาล</t>
  </si>
  <si>
    <t>พนักงานมีประสิทธิภาพ</t>
  </si>
  <si>
    <t>ในการปฏิบัติงานใน</t>
  </si>
  <si>
    <t>หน้าที่ของตน</t>
  </si>
  <si>
    <t>โครงการพัฒนาศักยภาพผู้บริหาร</t>
  </si>
  <si>
    <t>ในการบริหารจัดการท้องถิ่น</t>
  </si>
  <si>
    <t>ผู้นำชุมชนและ กรรมการหมู่บ้าน</t>
  </si>
  <si>
    <t>- ฝึกอบรม/ศึกษา</t>
  </si>
  <si>
    <t>นอกสถานที่หน่วยงาน</t>
  </si>
  <si>
    <t>เพื่อให้ผู้บริหาร ผู้นำชุมชน</t>
  </si>
  <si>
    <t>กรรมการหมู่บ้านนำความ</t>
  </si>
  <si>
    <t>รู้และประสบการณ์ที่ได้</t>
  </si>
  <si>
    <t>มาพัฒนาท้องถิ่นของตน</t>
  </si>
  <si>
    <t>หรือองค์กรที่</t>
  </si>
  <si>
    <t>ประสบความสำเร็จ</t>
  </si>
  <si>
    <t>ทางใหม่ๆเกิดขึ้น</t>
  </si>
  <si>
    <t>หมู่บ้าน /ชุมชนมีการ</t>
  </si>
  <si>
    <t>พัฒนาตามแนว</t>
  </si>
  <si>
    <t>สำนักปลัด</t>
  </si>
  <si>
    <t>พัฒนาองค์กรให้ทันสมัย</t>
  </si>
  <si>
    <t>การให้บริการประชาชน</t>
  </si>
  <si>
    <t>มีประสิทธิภาพมากขึ้น</t>
  </si>
  <si>
    <t>บริการจัดเก็บภาษี</t>
  </si>
  <si>
    <t>และให้บริการอื่นๆ</t>
  </si>
  <si>
    <t xml:space="preserve"> - ออกหน่วยบริการ</t>
  </si>
  <si>
    <t>เดือนละ 1 ครั้ง</t>
  </si>
  <si>
    <t>ประชาชนในหมู่บ้าน</t>
  </si>
  <si>
    <t>เพื่อให้ประชาชนรับรู้</t>
  </si>
  <si>
    <t>ที่เสนอผลงาน/ข้อมูล</t>
  </si>
  <si>
    <t>ประชาชนสามารถตรวจ</t>
  </si>
  <si>
    <t>รวมงบประมาณ</t>
  </si>
  <si>
    <t>เพื่อให้คนในตำบล</t>
  </si>
  <si>
    <t>มีสถานที่พักผ่อนที่</t>
  </si>
  <si>
    <t>ใกล้ชิดธรรมชาติ</t>
  </si>
  <si>
    <t>พื้นที่สาธารณประโยชน์</t>
  </si>
  <si>
    <t>ในตำบล 2 แห่ง</t>
  </si>
  <si>
    <t xml:space="preserve"> -  ปรับปรุงภูมิทัศน์</t>
  </si>
  <si>
    <t>ประชาชนใช้ประโยชน์</t>
  </si>
  <si>
    <t>ร่วมกันในการพักผ่อน</t>
  </si>
  <si>
    <t>ในการทำกิจกรรมต่างๆ</t>
  </si>
  <si>
    <t>โครงการลดภาวะโลกร้อนและดูแล</t>
  </si>
  <si>
    <t>การปลูกต้นไม้ การอนุรักษ์</t>
  </si>
  <si>
    <t>ทรัพยากรธรรมชาติ</t>
  </si>
  <si>
    <t>4 x 0.10 x 300 ม.</t>
  </si>
  <si>
    <t xml:space="preserve">ถมดิน 280 ลบ.ม. </t>
  </si>
  <si>
    <t>วางท่อ 6 ท่อน</t>
  </si>
  <si>
    <t>4 x 0.15 x 1,100 ม.</t>
  </si>
  <si>
    <t>4 x 0.15 x 400 ม.</t>
  </si>
  <si>
    <t>4 x 0.10 x 925 ม.</t>
  </si>
  <si>
    <t>4 x 0.10 x 1200 ม.</t>
  </si>
  <si>
    <t>4 x 0.15 x 800 ม.</t>
  </si>
  <si>
    <t>4 x 0.15 x 91 ม.</t>
  </si>
  <si>
    <t>4 x 0.15 x 150 ม.</t>
  </si>
  <si>
    <t>4 x 0.15 x 2,460 ม.</t>
  </si>
  <si>
    <t>4 x 0.15 x 27 ม.</t>
  </si>
  <si>
    <t>4 x 0.15 x 330 ม.</t>
  </si>
  <si>
    <t>4 x 0.10 x 495 ม.</t>
  </si>
  <si>
    <t>4 x 0.15 x 48 ม.</t>
  </si>
  <si>
    <t>3.5 x 0.15 x 250 ม.</t>
  </si>
  <si>
    <t>4 x 0.10 x 2,460 ม.</t>
  </si>
  <si>
    <t>3 x 0.10 x 300 ม.</t>
  </si>
  <si>
    <t>วางท่อ จำนวน 6 ท่อน</t>
  </si>
  <si>
    <t>4 x 0.10 x 400 ม.</t>
  </si>
  <si>
    <t>งานขุดต้นไม้ 3 ชม.</t>
  </si>
  <si>
    <t>4 x 0.10 x  500 ม.</t>
  </si>
  <si>
    <t>4 x 0.15 x  258 ม.</t>
  </si>
  <si>
    <t>3 x 0.10 x  2000 ม.</t>
  </si>
  <si>
    <t>4 x 0.15 x 246 ม.</t>
  </si>
  <si>
    <t>4 x 0.10 x  400 ม.</t>
  </si>
  <si>
    <t>4 x 0.10 x  212 ม.</t>
  </si>
  <si>
    <t>4 x 0.10 x 600 ม.</t>
  </si>
  <si>
    <t>4 x 0.15 x 50 ม.</t>
  </si>
  <si>
    <t>4 x 0.10 x 150 ม.</t>
  </si>
  <si>
    <t>3 x 0.10 x 114 ม.</t>
  </si>
  <si>
    <t>4 x 0.10 x 178 ม.</t>
  </si>
  <si>
    <t xml:space="preserve"> -  จัดกิจกรรมที่ส่งเสริม</t>
  </si>
  <si>
    <t>ให้ประชาชนเห็นคุณค่า</t>
  </si>
  <si>
    <t>สิ่งแวดล้อมชุมชน</t>
  </si>
  <si>
    <t>(ปลูกต้นไม้ หญ้าแฝกและปล่อยพันธ์ปลา)</t>
  </si>
  <si>
    <t>ประชาชน และเยาวชน</t>
  </si>
  <si>
    <t>ประชาชนและเยาวชน</t>
  </si>
  <si>
    <t>เห็นคุณค่าในการดูแล</t>
  </si>
  <si>
    <t>สิ่งแวดล้อมในชุมชน</t>
  </si>
  <si>
    <t>ของตนเอง</t>
  </si>
  <si>
    <t>การพัฒนาด้านศาสนา</t>
  </si>
  <si>
    <t>โครงการถวายเทียนเข้าพรรษา</t>
  </si>
  <si>
    <t>อนุรักษ์และส่งเสริม</t>
  </si>
  <si>
    <t>พุทธศาสนา</t>
  </si>
  <si>
    <t>การพัฒนาด้านประเพณีวัฒนธรรม</t>
  </si>
  <si>
    <t>โครงการงานวันเด็กแห่งชาติ</t>
  </si>
  <si>
    <t>ส่งเสริมและพัฒนาด้าน</t>
  </si>
  <si>
    <t>ความคิด จิตใจแก่เด็ก</t>
  </si>
  <si>
    <t>- เยาวชนในเขตตำบล</t>
  </si>
  <si>
    <t>และพื้นที่ใกล้เคียง</t>
  </si>
  <si>
    <t>เยาวชนได้เข้าร่วมกิจกรรม</t>
  </si>
  <si>
    <t>โครงการประเพณีวันสงกรานต์และ</t>
  </si>
  <si>
    <t>วันผู้สูงอายุ</t>
  </si>
  <si>
    <t>- จัดกิจกรรมวันสงกรานต์</t>
  </si>
  <si>
    <t>และกิจกรรมวันผู้สูงอายุ</t>
  </si>
  <si>
    <t>ประเพณีวัฒนธรรมท้องถิ่น</t>
  </si>
  <si>
    <t>ตำบลปลักแรด</t>
  </si>
  <si>
    <t>ส่งเสริมและสนับสนุน</t>
  </si>
  <si>
    <t xml:space="preserve"> - จัดการแข่งขันเรือทั้ง</t>
  </si>
  <si>
    <t>เรือภายในตำบลและ</t>
  </si>
  <si>
    <t>เรือภายนอก</t>
  </si>
  <si>
    <t>ประชาชนเกิดความรัก</t>
  </si>
  <si>
    <t>ความสามัคคีในการ</t>
  </si>
  <si>
    <t>ร่วมกิจกรรมท้องถิ่น</t>
  </si>
  <si>
    <t>ที่ส่งเสริมพัฒนาการเด็ก</t>
  </si>
  <si>
    <t>เห็นคุณค่าของประเพณี</t>
  </si>
  <si>
    <t>และความสำคัญผู้สูงอายุ</t>
  </si>
  <si>
    <t>โครงการวันเฉลิมพระชนมพรรษา</t>
  </si>
  <si>
    <t>สมเด็จพระนางเจ้าพระบรมราชินีนาถ</t>
  </si>
  <si>
    <t>(วันแม่แห่งชาติ)</t>
  </si>
  <si>
    <t>และสำนึกในพระมหา</t>
  </si>
  <si>
    <t>กรุณาธิคุณต่อราษฎร</t>
  </si>
  <si>
    <t>ถวายความจงรักภักดี</t>
  </si>
  <si>
    <t>- จัดกิจกรรมงาน</t>
  </si>
  <si>
    <t>วันแม่แห่งชาติ</t>
  </si>
  <si>
    <t>ในวันที่ 12 สิงหาคม</t>
  </si>
  <si>
    <t>ประชาชนตำบลปลักแรด</t>
  </si>
  <si>
    <t>ร่วมถวายความจงรักภักดี</t>
  </si>
  <si>
    <t>พระบาทสมเด็จพระเจ้าอยู่หัวฯ</t>
  </si>
  <si>
    <t>(วันพ่อแห่งชาติ)</t>
  </si>
  <si>
    <t>ในวันที่ 5 ธันวาคม</t>
  </si>
  <si>
    <t>อำเภอบางระกำ</t>
  </si>
  <si>
    <t>- เข้าร่วมกิจกรรม</t>
  </si>
  <si>
    <t>กับอำเภอบางระกำ</t>
  </si>
  <si>
    <t>งานกินปลาชมหมา</t>
  </si>
  <si>
    <t>ตำบลต่างๆในอำเภอ</t>
  </si>
  <si>
    <t>ประชาชนได้แลก</t>
  </si>
  <si>
    <t>เปลี่ยนความรู้ด้าน</t>
  </si>
  <si>
    <t>วัฒนธรรมระหว่าง</t>
  </si>
  <si>
    <t>ระบายน้ำช่วงฤดูฝน</t>
  </si>
  <si>
    <t>ระบายน้ำได้ทัน</t>
  </si>
  <si>
    <t>ช่วงฤดูน้ำหลาก</t>
  </si>
  <si>
    <t>พัฒนาการศึกษาในระบบ</t>
  </si>
  <si>
    <t>ให้เด็กในตำบลมีได้มี</t>
  </si>
  <si>
    <t>อาหารกลางบริโภคและ</t>
  </si>
  <si>
    <t>มีคุณค่าทางอาหาร</t>
  </si>
  <si>
    <t>- เด็กนักเรียนชั้น</t>
  </si>
  <si>
    <t>อนุบาล - ป.6</t>
  </si>
  <si>
    <t>โครงการอาหารเสริม(นม)</t>
  </si>
  <si>
    <t>ให้เด็กนักเรียนในโรงเรียนพื้นที่</t>
  </si>
  <si>
    <t>ทางร่างกายและ</t>
  </si>
  <si>
    <t>ให้เด็กได้รับสารอาหาร</t>
  </si>
  <si>
    <t>ที่มีคุณค่าต่อการพัฒนา</t>
  </si>
  <si>
    <t>ร่างกายและสติปัญญา</t>
  </si>
  <si>
    <t>เด็กนักเรียน</t>
  </si>
  <si>
    <t>ได้รับสารอาหารที่</t>
  </si>
  <si>
    <t>มีประโยชน์ต่อร่างกาย</t>
  </si>
  <si>
    <t>เด็กนักเรียนมีพัฒนาการ</t>
  </si>
  <si>
    <t>สติปัญญาที่ดี</t>
  </si>
  <si>
    <t>โครงอาหารกลางวันศูนย์พัฒนา</t>
  </si>
  <si>
    <t>ให้เด็กเล็กในตำบลมีได้มี</t>
  </si>
  <si>
    <t>ให้เด็กเล็กได้รับอาหารเสริม</t>
  </si>
  <si>
    <t xml:space="preserve"> - เด็กเล็กใน</t>
  </si>
  <si>
    <t>11.โครงการก่อคร้างถนน คสล. หมู่ที่ 5 ต่อจาก ทต.ปลักแรด</t>
  </si>
  <si>
    <t xml:space="preserve">12.โครงการก่อสร้างถนนลาดยาง  หมู่ที่ 10 </t>
  </si>
  <si>
    <t xml:space="preserve"> สายตะเภาทอง นาหมัน</t>
  </si>
  <si>
    <t>ก่อสร้างถนน ลาดยาง กว้าง 6 ม. ยาว 630  ม.</t>
  </si>
  <si>
    <t>โครงการกิจกรรมเครือข่ายทวีด้วยรีไซเคิล</t>
  </si>
  <si>
    <t>14.โครงการก่อสร้างประปาหมู่บ้าน หมู่ที่ 8 บ้านทุ่งชา</t>
  </si>
  <si>
    <t>13.โครงการก่อสร้างถนนคอนกรีตเสริมเหล็ก หมู่ที่ 6</t>
  </si>
  <si>
    <t>สายข้างสำนักงานเทศบาลแห่งใหม่  ไปถึงศาลาไทย</t>
  </si>
  <si>
    <t>เอนกประสงค์ ริมบึงระมาณ</t>
  </si>
  <si>
    <t>ก่อสร้างถนน คสล. กว้าง 8 ม.ยาว 350 ม.</t>
  </si>
  <si>
    <t>เด็กเล็ก ศพด.มีพัฒนาการ</t>
  </si>
  <si>
    <t>พัฒนาการศึกษานอกระบบ</t>
  </si>
  <si>
    <t>สนับสนุนงบประมาณ</t>
  </si>
  <si>
    <t>โครงการส่งเสริมการรับรู้ข้อมูล</t>
  </si>
  <si>
    <t>หรือหนังสือพิมพ์</t>
  </si>
  <si>
    <t>ประจำหมู่บ้าน</t>
  </si>
  <si>
    <t xml:space="preserve"> ทุกหมู่บ้าน</t>
  </si>
  <si>
    <t>สถานที่อ่านหนังสือแลก</t>
  </si>
  <si>
    <t>เปลี่ยนความรู้ในหมู่บ้าน</t>
  </si>
  <si>
    <t>เด็กและเยาวชน</t>
  </si>
  <si>
    <t>พัฒนานอกเหนือตำราเรียน</t>
  </si>
  <si>
    <t>การสร้างความเข้มแข็งของชุมชน</t>
  </si>
  <si>
    <t>จัดโครงการฝึกอบรม</t>
  </si>
  <si>
    <t>ป้องกันปัญหายาเสพติด</t>
  </si>
  <si>
    <t>ในกลุ่มเยาวชน</t>
  </si>
  <si>
    <t>สายเรียบคลองหนองสรวง</t>
  </si>
  <si>
    <t>เพื่อประชาสัมพันธ์หมู่บ้าน</t>
  </si>
  <si>
    <t>ติดตั้งระบบเสียงตามสาย</t>
  </si>
  <si>
    <t>- สายนาหมัน/สายบ้านนางทองดำ เพชรลาวัน หมู่ที่ 2</t>
  </si>
  <si>
    <t>- จัดกิจกรรมให้ความรู้</t>
  </si>
  <si>
    <t>และปลูกจิตสำนึกในการ</t>
  </si>
  <si>
    <t>ลดปัญหาเยาวชน</t>
  </si>
  <si>
    <t>ติดยาเสพติดและ</t>
  </si>
  <si>
    <t>ฝึกทบทวนให้ความรู้</t>
  </si>
  <si>
    <t>ในด้านการปฏิบัติหน้าที่</t>
  </si>
  <si>
    <t>ได้อย่างมีประสิทธิภาพ</t>
  </si>
  <si>
    <t>ในการดำเนินกิจกรรม</t>
  </si>
  <si>
    <t>สนับสนุบงบประมาณ</t>
  </si>
  <si>
    <t>10 หมู่บ้าน</t>
  </si>
  <si>
    <t>ประชาชนมีความรัก</t>
  </si>
  <si>
    <t>การสังคมสงเคราะห์</t>
  </si>
  <si>
    <t>ที่ยากไร้ คนละ500 บาท</t>
  </si>
  <si>
    <t>ช่วยเหลือเงินยังชีพผู้ป่วย</t>
  </si>
  <si>
    <t>ผู้ป่วยที่ได้รับ</t>
  </si>
  <si>
    <t>เชื้อ HIV</t>
  </si>
  <si>
    <t>มีกำลังใจในการดำรงชีวิต</t>
  </si>
  <si>
    <t>ผู้ที่ได้รับการสงเคราะห์</t>
  </si>
  <si>
    <t>ป้องกันการแพร่ระบาด</t>
  </si>
  <si>
    <t>ร่วมกับ</t>
  </si>
  <si>
    <t>ส่งเสริมสุขภาพ</t>
  </si>
  <si>
    <t>สร้างความปลอดภัยในชีวิตและ</t>
  </si>
  <si>
    <t>ทรัพย์สินของประชาชน</t>
  </si>
  <si>
    <t>โครงการสนับสนุนกิจการ อสม.</t>
  </si>
  <si>
    <t>ส่งเสริมกิจกรรม</t>
  </si>
  <si>
    <t>ด้านสุขภาพในตำบล</t>
  </si>
  <si>
    <t>ประชาชนได้รับ</t>
  </si>
  <si>
    <t>การส่งเสริมสุขภาพ</t>
  </si>
  <si>
    <t>โครงการสนับสนุนจุดตรวจจุดบริการ</t>
  </si>
  <si>
    <t>จัดตั้งจุดตรวจช่วง</t>
  </si>
  <si>
    <t>เทศกาลปีใหม่/สงกรานต์</t>
  </si>
  <si>
    <t>ตั้งจุดตรวจ</t>
  </si>
  <si>
    <t>1 แห่งดูแลความสงบ</t>
  </si>
  <si>
    <t>พื้นที่มีความปลอด</t>
  </si>
  <si>
    <t>ภัยในด้านการจราจร</t>
  </si>
  <si>
    <t>ปี 2557</t>
  </si>
  <si>
    <t>ให้ประชาชนระมัดระวัง</t>
  </si>
  <si>
    <t>อุบัติภัยในท้องถนน</t>
  </si>
  <si>
    <t>ไม่มีอุบัติภับบนท้อง</t>
  </si>
  <si>
    <t>ถนนเกิดขึ้น</t>
  </si>
  <si>
    <t>พัฒนาและส่งเสริมการประกอบอาชีพ</t>
  </si>
  <si>
    <t>ระดับครัวเรือนและระดับกลุ่ม</t>
  </si>
  <si>
    <t>กระตุ้นเศรษฐกิจให้</t>
  </si>
  <si>
    <t>ประชาชนมีรายได้เพิ่มขึ้น</t>
  </si>
  <si>
    <t>- ผู้มีรายได้น้อยและ</t>
  </si>
  <si>
    <t>ผู้ว่างงาน</t>
  </si>
  <si>
    <t>ประชาชนมีความ</t>
  </si>
  <si>
    <t>เป็นอยู่ที่ดีขึ้น</t>
  </si>
  <si>
    <t>พัฒนาและส่งเสริมการประกอบ</t>
  </si>
  <si>
    <t>อาชีพทางด้านเกษตร</t>
  </si>
  <si>
    <t>พัฒนาความรู้ทางด้าน</t>
  </si>
  <si>
    <t>เทคโนโลยีให้กับกลุ่ม</t>
  </si>
  <si>
    <t>เกษตรกรในตำบล</t>
  </si>
  <si>
    <t>- พัฒนากลุ่มเกษตรกร</t>
  </si>
  <si>
    <t>ใน 10 หมู่บ้าน</t>
  </si>
  <si>
    <t>เกษตรกรได้นำเทคโนโลยี</t>
  </si>
  <si>
    <t>ใหม่ๆมาใช้ในการผลิต</t>
  </si>
  <si>
    <t>เกษตรอำเภอ</t>
  </si>
  <si>
    <t>โครงการวันเกษตรกร</t>
  </si>
  <si>
    <t>กิจกรรมวันเกษตรกร</t>
  </si>
  <si>
    <t>ส่งเสริมเกษตรกรเข้าร่วม</t>
  </si>
  <si>
    <t>-  มีผลิตผลทางการเกษตร</t>
  </si>
  <si>
    <t>ของตำบลร่วมในกิจกรรม</t>
  </si>
  <si>
    <t>มีการแลกเปลี่ยนความรู้</t>
  </si>
  <si>
    <t>โครงการแม่ดีเด่น</t>
  </si>
  <si>
    <t>โครงการพ่อตัวอย่าง</t>
  </si>
  <si>
    <t>จัดซื้อบันไดอลูมิเนียม</t>
  </si>
  <si>
    <t>บันไดอลูมิเนียม</t>
  </si>
  <si>
    <t>โครงการบริหารจัดการและนำเทคโนโลยี</t>
  </si>
  <si>
    <t>สิ่งอำนวยความสะดวกเพื่อผู้พิการและ</t>
  </si>
  <si>
    <t>ผู้สูงอายุในเขตเทศบาล</t>
  </si>
  <si>
    <t>ผู้พิการและผู้สูงอายุ</t>
  </si>
  <si>
    <t>พนักงานจ้าง  เทศบาลตำบลบึงระมาณ</t>
  </si>
  <si>
    <t>ร่วมของประชาชน</t>
  </si>
  <si>
    <t>โครงการนักศึกษาใส่ใจวิถีชุมชน</t>
  </si>
  <si>
    <t>เพื่อเรียนรู้วิถีชุมชน</t>
  </si>
  <si>
    <t>นักศึกษาฝึกงาน</t>
  </si>
  <si>
    <t>นักศึกษามีส่วนร่วม</t>
  </si>
  <si>
    <t>- จัดอบรมให้ความรู้แก่</t>
  </si>
  <si>
    <t xml:space="preserve"> เจ้าหน้าที่และประชาชน</t>
  </si>
  <si>
    <t>โครงการป้องกันภัยและระงับอัคคีภัย</t>
  </si>
  <si>
    <t>ทางถนน</t>
  </si>
  <si>
    <t>ของประชาชน</t>
  </si>
  <si>
    <t>ช่วยเหลือ</t>
  </si>
  <si>
    <t>ผู้ประสบอุบัติภัยทางถนน</t>
  </si>
  <si>
    <t>อุปกรณ์ช่วยชีวิตผู้ประสบอุบัติภัย</t>
  </si>
  <si>
    <t>จำนวน 5 กระบอก</t>
  </si>
  <si>
    <t>จัดซื้อไฟฉายดับเพลิงและกู้ภัย</t>
  </si>
  <si>
    <t>ไฟฉายดับเพลิงและกู้ภัย</t>
  </si>
  <si>
    <t>จัดซื้อเครื่องฉายทึบแสง</t>
  </si>
  <si>
    <t>เครื่องฉายทึบแสง</t>
  </si>
  <si>
    <t>จัดหาวัสดุ-ครุภัณฑ์ทางการแพทย์</t>
  </si>
  <si>
    <t>สำหรับผู้พิการ-ผู้สูงอายุ</t>
  </si>
  <si>
    <t>- ไม้เท้า</t>
  </si>
  <si>
    <t>แขนเทียม , ขาเทียม</t>
  </si>
  <si>
    <t>ติดตั้งอุปกรณ์อำนวย</t>
  </si>
  <si>
    <t>ความสะดวกให้กับผู้พิการ</t>
  </si>
  <si>
    <t>และผู้สูงอายุ</t>
  </si>
  <si>
    <t>โครงการศูนย์บริการส่วนหน้า</t>
  </si>
  <si>
    <t>โครงการทะเบียนราษฎร์พบประชาชน</t>
  </si>
  <si>
    <t>โครงการรณรงค์ควบคุมและป้องกันโรค</t>
  </si>
  <si>
    <t>พิษสุนัขบ้า</t>
  </si>
  <si>
    <t>สุนัขในเขตเทศบาล</t>
  </si>
  <si>
    <t>เพื่อดูแลช่วยเหลือสุนัข</t>
  </si>
  <si>
    <t>สุนัขมีสุขภาพที่ดี</t>
  </si>
  <si>
    <t>โครงการอบรมจริยธรรมของผู้บริหาร</t>
  </si>
  <si>
    <t>สมาชิกสภา เจ้าพนักงาน ลูกจ้างเหมาบริการ</t>
  </si>
  <si>
    <t>เพื่อบริการประชาชนที่มาใช้</t>
  </si>
  <si>
    <t>บริการในสำนักงาน</t>
  </si>
  <si>
    <t>ประชาชนได้รับการบริการที่ดี</t>
  </si>
  <si>
    <t>เพื่อบริการประชาชน</t>
  </si>
  <si>
    <t>การบริการที่ดี</t>
  </si>
  <si>
    <t>ระหว่างกลุ่มเกษตรกร</t>
  </si>
  <si>
    <t>หมายเหตุ
(ประมาณการงบประมาณ)</t>
  </si>
  <si>
    <t xml:space="preserve"> การพัฒนาโครงสร้างทางด้านคมนาคม</t>
  </si>
  <si>
    <t>สะดวกปลอดภัย</t>
  </si>
  <si>
    <t>ประชาชนเดินทาง</t>
  </si>
  <si>
    <t>เพื่อความสะดวก</t>
  </si>
  <si>
    <t>ในการคมนาคม</t>
  </si>
  <si>
    <t xml:space="preserve"> การพัฒนาด้านสาธารณูปโภค</t>
  </si>
  <si>
    <t>ก่อสร้างถนนลาดยาง กว้าง 6  เมตร ยาว1,700 เมตร</t>
  </si>
  <si>
    <t xml:space="preserve">5.โครงการก่อสร้างถนนลาดยางสายหนองปากคลอง </t>
  </si>
  <si>
    <t>หมู่ที่ 4 ต.ปลักแรด ถึง บ้านวังเป็ด ต.บางระกำ</t>
  </si>
  <si>
    <t>6. โครงการก่อสร้างถนนลาดยางสายทุ่งชา หมู่ที่ 8</t>
  </si>
  <si>
    <t>ต.ปลักแรด ถึง ต.บึงกอก</t>
  </si>
  <si>
    <t>ก่อสร้างถนนลาดยาง กว้าง 6  เมตร ยาว 650 เมตร</t>
  </si>
  <si>
    <t xml:space="preserve">7.โครงการก่อสร้าง ถนนคอนกรีตเสริมเหล็ก </t>
  </si>
  <si>
    <t>โครงการจัดกิจกรรมเยาวชนสัมพันธ์เพื่อ</t>
  </si>
  <si>
    <t>อนุรักษ์ทรัพยากรธรรมชาติและสิ่งแวดล้อม</t>
  </si>
  <si>
    <t>ให้เยาวชนเห็นคุณค่า</t>
  </si>
  <si>
    <t>การอนุรักษ์ทรัพยากรธรรมชาติ</t>
  </si>
  <si>
    <t>โครงการจัดตั้งชุมชนเพื่อการพัฒนาและ</t>
  </si>
  <si>
    <t>จัดเลือกคณะกรรมการชุมชนเพื่อ</t>
  </si>
  <si>
    <t>การพัฒนาในเขตเทศบาลตำบลบึงระมาณ</t>
  </si>
  <si>
    <t>สตรี ,คนพิการ ,กลุ่มเสี่ยง ,</t>
  </si>
  <si>
    <t>เด็กและเยาวชนในเขต</t>
  </si>
  <si>
    <t>มีการนำขยะกลับมาใช้</t>
  </si>
  <si>
    <t>ประโยชน์ไม่น้อยกว่า</t>
  </si>
  <si>
    <t>ร้อยละ 30</t>
  </si>
  <si>
    <t>เพื่อรณรงค์คัดแยกขยะ</t>
  </si>
  <si>
    <t>ถุงสำหรับถังทรัพย์ทวี</t>
  </si>
  <si>
    <t>ป้องกันการเกิด</t>
  </si>
  <si>
    <t>อุบัติภัยทางถนน</t>
  </si>
  <si>
    <t>โครงการจัดทำป้ายเข้าเขตเทศบาล</t>
  </si>
  <si>
    <t>ป้ายเข้าเขต</t>
  </si>
  <si>
    <t>จำนวน 2 ป้าย</t>
  </si>
  <si>
    <t>และทราบข้อมูลของ ทต.</t>
  </si>
  <si>
    <t>ทราบข้อมูลของ ทต.</t>
  </si>
  <si>
    <t>โครงการจัดทำป้ายวิสัยทัศน์ ก่อนเข้าเขต</t>
  </si>
  <si>
    <t>ป้ายวิสัยทัศน์</t>
  </si>
  <si>
    <t>โครงการติดตั้งกล้องวงวจปิด</t>
  </si>
  <si>
    <t>กล้องวงจรปิด</t>
  </si>
  <si>
    <t>4 x 0.15 x 100 ม.</t>
  </si>
  <si>
    <t>โครงการก่อสร้าง คสล. ซอยป้าชื้น หมู่ที่ 9</t>
  </si>
  <si>
    <t>โครงการก่อสร้าง คสล. ซอยตาฟุ้ง หมู่ที่ 9</t>
  </si>
  <si>
    <t>จัดซื้อหมวกดับเพลิงพร้อมระวังหน้า</t>
  </si>
  <si>
    <t>จัดซื้อเสื้อคลุมดับเพลิง</t>
  </si>
  <si>
    <t>หมวกดับเพลิง</t>
  </si>
  <si>
    <t>พร้อมระวังหน้า</t>
  </si>
  <si>
    <t>เสื้อคลุมดับเพลิง</t>
  </si>
  <si>
    <t>ซะแลงปากแบน</t>
  </si>
  <si>
    <t>ชะแลงปากแฉก</t>
  </si>
  <si>
    <t>ค้อน 8 ปอนด์</t>
  </si>
  <si>
    <t>จัดซื้อค้อน ,ขวาน</t>
  </si>
  <si>
    <t>ขวานหมอน 6 ,8 ปอนด์</t>
  </si>
  <si>
    <t>จัดซื้อเก้าอี้จัดเลี้ยง (เหล็ก ,นวม)</t>
  </si>
  <si>
    <t>จัดซื้อซะแลง (ปากแบน ,ปากแฉก)</t>
  </si>
  <si>
    <t>(เหล็ก ,นวม)</t>
  </si>
  <si>
    <t>เก้าอี้จัดเลี้ยง</t>
  </si>
  <si>
    <t>โครงการรณรงค์การใช้พลังงานทดแทน</t>
  </si>
  <si>
    <t>เพื่อให้ประชาชนรู้จักการ</t>
  </si>
  <si>
    <t>ใช้พลังงานให้เกิดประโชน์</t>
  </si>
  <si>
    <t>สูงสุด</t>
  </si>
  <si>
    <t>เห็นคุณค่าในใช้พลังงาน</t>
  </si>
  <si>
    <t>ได้รับความสะดวกสบาย</t>
  </si>
  <si>
    <t>เด็กเล็ก ในศูนย์พัฒนาฯ</t>
  </si>
  <si>
    <t>8.โครงการก่อสร้างถนนคอนกรีตเสริมเหล็ก</t>
  </si>
  <si>
    <t>9.โครงการขุดบึงระมาณ เป็นแหล่งน้ำทางการเกษตร</t>
  </si>
  <si>
    <t>10.โครงการขุดลอกบึงระมาณ รอบแนวเขตบึง</t>
  </si>
  <si>
    <t xml:space="preserve">ขุดแนวเขตระยะ 2,000 เมตร กว้าง 20 เมตร ลึก 3 เมตร </t>
  </si>
  <si>
    <t xml:space="preserve">ก่อสร้างประปาหมู่บ้านขนาดใหญ่ </t>
  </si>
  <si>
    <t>ตำบลปลักแรด   อำเภอบางระกำ</t>
  </si>
  <si>
    <t>- ต่อท่อขยายเขต</t>
  </si>
  <si>
    <t>ประปาให้ถึงทุกหลัง</t>
  </si>
  <si>
    <t>เพื่อให้ประชาชนมีน้ำ</t>
  </si>
  <si>
    <t>อุปโภคและบริโภค</t>
  </si>
  <si>
    <t>โครงการติดตั้งและซ่อมแซมไฟรายทาง</t>
  </si>
  <si>
    <t>และปลอดภัย</t>
  </si>
  <si>
    <t>- ไฟรายทางทุกหมู่บ้าน</t>
  </si>
  <si>
    <t>หมู่ที่ 1 - 10</t>
  </si>
  <si>
    <t>ปลอดภัยในการสัญจร</t>
  </si>
  <si>
    <t>ขุดลอกคลองหนองสรวง หมู่ที่ 5 บ้านปลักแรด</t>
  </si>
  <si>
    <t>ขุดลอกคลองตลอดสาย เพื่อใช้น้ำทางด้านการเกษตร</t>
  </si>
  <si>
    <t xml:space="preserve">(ขุดลอกตลอดสาย  ระยะทาง 3,000 เมตร) </t>
  </si>
  <si>
    <t>ประชาชนมีน้ำประปา</t>
  </si>
  <si>
    <t>เพื่อส่งเสริมการทำเกษตร</t>
  </si>
  <si>
    <t>ป้องกันน้ำท่วมและ</t>
  </si>
  <si>
    <t>สายที่ชำรุดเสียหายภายในเขต ทต.บึงระมาณ</t>
  </si>
  <si>
    <t>ซ่อมแซมและปรับปรุงถนนลูกรัง/คสล./ลาดยาง</t>
  </si>
  <si>
    <t>กว้าง 4 ม. ยาว 400 ม.</t>
  </si>
  <si>
    <t>-ก่อสร้างลูกรังระยะทาง</t>
  </si>
  <si>
    <t>ขุนงามขำ หมู่ที่ 3</t>
  </si>
  <si>
    <t>กว้าง 4  ม. ยาว 400 ม.</t>
  </si>
  <si>
    <t>หนองปากคลองหมู่ที่ 4</t>
  </si>
  <si>
    <t>ใช้ที่สะอาด</t>
  </si>
  <si>
    <t>ขุดลอกคลองหล่ายไก่เถื่อน  หมู่ที่ 1 ตำบลปลักแรด</t>
  </si>
  <si>
    <t>ขุดลอกเพื่อกักน้ำใช้ทางการเกษตร และเป็นแหล่ง</t>
  </si>
  <si>
    <t>เพาะพันธ์ปลา</t>
  </si>
  <si>
    <t>-</t>
  </si>
  <si>
    <t>ประชาชนมีน้ำ</t>
  </si>
  <si>
    <t>อุปโภค บริโภค</t>
  </si>
  <si>
    <t>ก่อสร้างถนนลาดยางในตำบล ระยะทาง 1,000 เมตร</t>
  </si>
  <si>
    <t>ขุดลอกคลองระยะทางประมาณ 3,000 เมตร</t>
  </si>
  <si>
    <t>ขุดลอกหนองกระจง - คลองแม่สะดิง หมู่ที่ 7 บ้านหล่ายโพธิ์</t>
  </si>
  <si>
    <t>หมู่ที่ 9 บ้านหนองมะปราง</t>
  </si>
  <si>
    <t>ก่อสร้างถนนลาดยาง ระยะทาง 1,300 เมตรกว้าง 6 เมตร</t>
  </si>
  <si>
    <t xml:space="preserve">โครงการก่อสร้าง ถนนคอนกรีตเสริมเหล็ก </t>
  </si>
  <si>
    <t>สายบ้านหนองมะปราง- ถนนลาดยางสายบ้านดงโคกขาม</t>
  </si>
  <si>
    <t>ก่อสร้างถนน คสล. ระยะทาง 2,800 เมตร</t>
  </si>
  <si>
    <t>ก่อสร้างสะพานข้ามคลองระหว่างหมู่  9 เชื่อมต่อ</t>
  </si>
  <si>
    <t>โครงการก่อสร้างฝายน้ำล้นระหว่างหมู่ 9 เชื่อมต่อหมู่ที่ 5</t>
  </si>
  <si>
    <t>บ้านตะโม่ ต.บางระกำ</t>
  </si>
  <si>
    <t>ก่อสร้างฝานน้ำล้น ขนาดกว้าง 6 เมตร ยาว 40 เมตร</t>
  </si>
  <si>
    <t>สูง 4 เมตร</t>
  </si>
  <si>
    <t>ข้อมูลข่าวสารของ อบต.</t>
  </si>
  <si>
    <t>ข่าวสารในหมู่บ้าน ม.1-10</t>
  </si>
  <si>
    <t>แก้ไขปัญหาน้ำท่วม</t>
  </si>
  <si>
    <t>- ขุดลอกคลองที่</t>
  </si>
  <si>
    <t>ตื้นเขิน</t>
  </si>
  <si>
    <t>โครงการสนับสนุนกองทุน สปสช.</t>
  </si>
  <si>
    <t>ในตำบล หมู่ที่ 1 -10</t>
  </si>
  <si>
    <t>- ขุดคลองกว้าง 10.00ม.</t>
  </si>
  <si>
    <t>กองช่าง</t>
  </si>
  <si>
    <t>-   ก่อสร้างถนน ลูกรัง</t>
  </si>
  <si>
    <t>กว้าง 4 ม. ยาว 1,000 ม.</t>
  </si>
  <si>
    <t xml:space="preserve">ขุดลอกบึงพื้นที่ 14 ไร่ </t>
  </si>
  <si>
    <t>ขุดร่องระบายน้ำ หรือวางท่อระบายน้ำ สายบึงหนองปลาก้าง ม.2</t>
  </si>
  <si>
    <t>ขุดร่องระบายน้ำระยะทาง 2,500 เมตร</t>
  </si>
  <si>
    <t>กว้าง 4 ม. ยาว 150 ม.</t>
  </si>
  <si>
    <t>ระยะทาง 530 เมตร กว้าง 30 เมตร ลึก 4.00 เมตร</t>
  </si>
  <si>
    <t>กว้าง 4 ม. ยาว 800 ม.</t>
  </si>
  <si>
    <t>กว้าง 4 ม. ยาว 600 ม.</t>
  </si>
  <si>
    <t>ประชาชนได้ใช้น้ำ</t>
  </si>
  <si>
    <t>กว้าง 4 ม. ยาว 500 ม.</t>
  </si>
  <si>
    <t>โครงการซ่อมแซมถนนลูกรัง หมู่ที่ 5</t>
  </si>
  <si>
    <t>สายเลาะคลองนาต้นจันทร์</t>
  </si>
  <si>
    <t>-  ซ่อมแซมบางช่วง</t>
  </si>
  <si>
    <t>ที่ชำรุด</t>
  </si>
  <si>
    <t>ป้องกันน้ำท่วมขัง</t>
  </si>
  <si>
    <t>ขุดระยะ 220 เมตร</t>
  </si>
  <si>
    <t>หมู่ที่ 6</t>
  </si>
  <si>
    <t>- ปรับปรุงถนนลูกรัง</t>
  </si>
  <si>
    <t>กว้าง 6 ม. ยาว 1,000 ม.</t>
  </si>
  <si>
    <t>กว้าง 6 ม. ยาว 2,000 ม.</t>
  </si>
  <si>
    <t>เพื่อป้องกันน้ำ</t>
  </si>
  <si>
    <t>ท่วมขังแหล่งชุมชน</t>
  </si>
  <si>
    <t>- วางท่อลอดเหลี่ยม</t>
  </si>
  <si>
    <t>มีทางระบายน้ำใน</t>
  </si>
  <si>
    <t>ช่วงฤดูฝน</t>
  </si>
  <si>
    <t>- ก่อสร้างถนนลูกรัง</t>
  </si>
  <si>
    <t>ข้ามคลองสายนาโล้ หมู่ที่ 10</t>
  </si>
  <si>
    <t>วางท่อลอดเหลี่ยม</t>
  </si>
  <si>
    <t>จำนวน 2 ช่อง</t>
  </si>
  <si>
    <t>ประสิทธิภาพศูนย์ข้อมูลข่าวสารอำเภอบางระกำ</t>
  </si>
  <si>
    <t>เพื่อติดต่อสื่อสาร</t>
  </si>
  <si>
    <t>ในกิจการป้องกันฯ</t>
  </si>
  <si>
    <t>จัดซื้อเครื่องวิทยุสื่อสาร</t>
  </si>
  <si>
    <t>จำนวน 2 เครื่อง</t>
  </si>
  <si>
    <t>จัดซื้อวิทยุสื่อสาร</t>
  </si>
  <si>
    <t>สายหนองขี้เหล็กถึงนา นายเล็ก อิ่มเกิด</t>
  </si>
  <si>
    <t>สายตะเภาทอง - บึงกอก</t>
  </si>
  <si>
    <t>สายนายแปร - หนองน้ำขาว</t>
  </si>
  <si>
    <t>ทต.บึงระมาณ</t>
  </si>
  <si>
    <t>กลุ่มอาชีพระดับหมู่บ้าน/กลุ่มแม่บ้าน</t>
  </si>
  <si>
    <t>ให้เยาวชนมีรายได้เสริม</t>
  </si>
  <si>
    <t>และรู้จักการหารายได้</t>
  </si>
  <si>
    <t>โครงการจ้างงานนักเรียนนักศึกษา</t>
  </si>
  <si>
    <t>เยาวชนมีความ</t>
  </si>
  <si>
    <t>ที่มีฐานะยากจนช่วงปิดภาคเรียน</t>
  </si>
  <si>
    <t>เยาวชนที่ครอบครัว</t>
  </si>
  <si>
    <t>มีรายได้น้อย</t>
  </si>
  <si>
    <t xml:space="preserve">โครงการฝึกอบรม/ฝึกทบทวน </t>
  </si>
  <si>
    <t>โครงการสนับสนุนกิจกรรมส่งเสริม</t>
  </si>
  <si>
    <t>ประเพณี วัฒนธรรมของทุกหมู่บ้าน</t>
  </si>
  <si>
    <t>สนับสนุนโครงการป้องกันและแก้ไข</t>
  </si>
  <si>
    <t>ปัญหายาเสพติดของศูนย์ปฎิบัติการ</t>
  </si>
  <si>
    <t>ต่อสู่เพื่อเอาชนะยาเสพติดอ.บางระกำ</t>
  </si>
  <si>
    <t>ในอำเภอบางระกำและ</t>
  </si>
  <si>
    <t>พื้นที่ ทต.บึงระมาณ</t>
  </si>
  <si>
    <t>อ.บางระกำ</t>
  </si>
  <si>
    <t>โครงการสนับสนุนการดำเนิน</t>
  </si>
  <si>
    <t>สำหรับดำเนินกิจกรรม</t>
  </si>
  <si>
    <t>ของชมรมผู้สูงอายุ</t>
  </si>
  <si>
    <t>ผู้สูงอายุ</t>
  </si>
  <si>
    <t>ในเขต ทต.บึงระมาณ</t>
  </si>
  <si>
    <t>ผู้ที่ได้รับการส่งเสริม</t>
  </si>
  <si>
    <t xml:space="preserve">กิจกรรม/โครงการของชมรมผู้สูงอายุ </t>
  </si>
  <si>
    <t>กิจกรรม/โครงการของชมรม</t>
  </si>
  <si>
    <t>บูรณาการคนพิการ ทต.บึงระมาณ</t>
  </si>
  <si>
    <t>สำหรับดำเนินกิจกรรมของ</t>
  </si>
  <si>
    <t>ชมรมบูรณาการคนพิการ</t>
  </si>
  <si>
    <t>คนพิการ</t>
  </si>
  <si>
    <t>และโรคระบาด เช่นโรคไข้เลือดออก</t>
  </si>
  <si>
    <t xml:space="preserve">โครงการป้องกัน/แก้ไข โรคติดต่อ </t>
  </si>
  <si>
    <t>ของโรคติดต่อต่างๆ</t>
  </si>
  <si>
    <t>จัดกิจกรรมในการให้</t>
  </si>
  <si>
    <t>ความรู้เพื่อการป้องกัน</t>
  </si>
  <si>
    <t>ไม่มีการแพร่ระบาดของ</t>
  </si>
  <si>
    <t>โรคติดต่อในพื้นที่</t>
  </si>
  <si>
    <t>ทั้งร่างกายและจิตใจ</t>
  </si>
  <si>
    <t>เทศบาล</t>
  </si>
  <si>
    <t>โครงการซ่อมแซมระบบประปาหมู่บ้าน หมู่ที่ 1</t>
  </si>
  <si>
    <t xml:space="preserve"> - ประปาหมู่บ้านหมู่ที่ 2</t>
  </si>
  <si>
    <t>ขุดระยะ 20 เมตร</t>
  </si>
  <si>
    <t>โครงการก่อสร้างถนนลูกรังบดอัดแน่น สายนาย</t>
  </si>
  <si>
    <t>โครงการก่อสร้างถนนลูกรังสายบ้านนายรอด</t>
  </si>
  <si>
    <t>โครงการพัฒนาเสียงตามสายในหมู่บ้าน หมู่ที่ 1</t>
  </si>
  <si>
    <t>ปรับปรุง/แก้ไข เสียงตามสาย</t>
  </si>
  <si>
    <t>ยุทธศาสตร์แผนพัฒนาจังหวัดที่ 8</t>
  </si>
  <si>
    <t>5.1 การป้องกันและบรรเทาสาธารณภัย</t>
  </si>
  <si>
    <t>ยุทธศาสตร์แผนพัฒนาจังหวัดที่ 4</t>
  </si>
  <si>
    <t>ยุทธศาสตร์แผนพัฒนาจังหวัดที่ 3</t>
  </si>
  <si>
    <t>ยุทธศาสตร์แผนพัฒนาจังหวัดที่ 7</t>
  </si>
  <si>
    <t>ยุทธศาสตร์แผนพัฒนาจังหวัดที่ 2</t>
  </si>
  <si>
    <t>ยุทธศาสตร์แผนพัฒนาจังหวัดที่ 6</t>
  </si>
  <si>
    <t>โครงการก่อสร้างรางระบายน้ำในหมู่บ้าน หมู่ที่ 2</t>
  </si>
  <si>
    <t>เพื่อให้ประชาชนมีไฟฟ้าใช้</t>
  </si>
  <si>
    <t xml:space="preserve">ขายเขตไฟฟ้าสายบ้านดง - </t>
  </si>
  <si>
    <t>หนองระมาณ</t>
  </si>
  <si>
    <t>ประชาชนมีไฟฟ้าใช้</t>
  </si>
  <si>
    <t>โครงการก่อสร้างถนน คสล.สายบ้านดง - หนอง</t>
  </si>
  <si>
    <t xml:space="preserve">ระมาณ หมู่ 2 </t>
  </si>
  <si>
    <t>ปรับปรุง/ซ่อมแซม ถนนลูกรัง สายบ้านดง -</t>
  </si>
  <si>
    <t>หนองปลาก้าง</t>
  </si>
  <si>
    <t>กระจกมองทางโค้งทางแยก</t>
  </si>
  <si>
    <t>7.1 การกำจัดขยะมูลฝอยและสิ่งปฏิกูลในตำบล</t>
  </si>
  <si>
    <t>การกำจัดขยะมูลฝอยและสิ่งปฏิกูลในตำบล</t>
  </si>
  <si>
    <t>7.2 สร้างเสริมสุขภาพอนามัยของประชาชน</t>
  </si>
  <si>
    <t>7.3 การอนุรักษ์และดูแลทรัพยากรธรรมชาติและสิ่งแวดล้อมในท้องถิ่น</t>
  </si>
  <si>
    <t>การอนุรักษ์และดูแลทรัพยากรธรรมชาติ</t>
  </si>
  <si>
    <t>และสิ่งแวดล้อมในท้องถิ่น</t>
  </si>
  <si>
    <t>สร้างเสริมสุขภาพอนามัยของประชาชน</t>
  </si>
  <si>
    <t>เพื่อป้องกันการเกิดอุบัติเหตุ</t>
  </si>
  <si>
    <t xml:space="preserve">หมู่ 2 </t>
  </si>
  <si>
    <t>สามารถลดการเกิดอุบัติเหตุ</t>
  </si>
  <si>
    <t>เพื่อประชาชนสัญจร</t>
  </si>
  <si>
    <t>ไป - มา ได้สะดวก</t>
  </si>
  <si>
    <t>ประชาชนสัญจร</t>
  </si>
  <si>
    <t>ไป - มาได้สะดวก</t>
  </si>
  <si>
    <t>จัดซื้อถังเก็บน้ำสำหรับภัยแล้ง</t>
  </si>
  <si>
    <t>เพื่อแก้ไขปัญหาภัยแล้ง</t>
  </si>
  <si>
    <t>จัดหาถึงเก็บน้ำ</t>
  </si>
  <si>
    <t>ติดตั้งไฟฟ้ารายทางในหมู่บ้าน หมู่ที่ 2</t>
  </si>
  <si>
    <t>ก่อสร้างสะพานข้ามหล่าย วัดบ้านดงโคกขาม หมู่ที่ 2</t>
  </si>
  <si>
    <t xml:space="preserve"> ขยายเขตไฟฟ้า สายบ้านดง - หนองปลาก้าง หมู่ที่ 2 </t>
  </si>
  <si>
    <t xml:space="preserve">ก่อสร้างบล็อคคอนเวิร์ส สายมาบแห้ง  หมู่ที่ 2 </t>
  </si>
  <si>
    <t xml:space="preserve">ขยายเขตไฟฟ้าสายบ้านดง - หนองระมาณ หมู่ที่ 2 </t>
  </si>
  <si>
    <t xml:space="preserve">ก่อสร้างถนนลูกรัง สายบ้านนายวิเชียร - </t>
  </si>
  <si>
    <t xml:space="preserve">หนองปลาก้าง หมู่ 2 </t>
  </si>
  <si>
    <t xml:space="preserve">บ้านนายสนิท หมู่ 2 </t>
  </si>
  <si>
    <t>โครงการก่อสร้างน้ำประปาหมู่บ้าน หมู่ที่ 3</t>
  </si>
  <si>
    <t>โครงการขุดลอกวัชพืชออกจากอ่างบึงขาม หมู่ที่ 3</t>
  </si>
  <si>
    <t>โครงการปรับปรุงภูมิทัศน์รอบอ่างบึงขาม</t>
  </si>
  <si>
    <t xml:space="preserve"> หมู่ที่ 3</t>
  </si>
  <si>
    <t xml:space="preserve">โครงการสร้างถนนลูกรัง สายวัดแย - นานายผัน </t>
  </si>
  <si>
    <t xml:space="preserve">โครงการขุดลอกคลอง สายวัดแย - บ้านนายสนิท </t>
  </si>
  <si>
    <t xml:space="preserve">โครงการขอไฟฟ้าเข้าอาคารเอนกประสงค์ </t>
  </si>
  <si>
    <t>หัวทุ่งยอ หมู่ที่ 3</t>
  </si>
  <si>
    <t xml:space="preserve">โครงการก่อสร้างถนน คสล. สายบ้านนางพัชรี </t>
  </si>
  <si>
    <t>โครงการก่อสร้างถนน คสล. สายบ้านผู้ใหญ่.</t>
  </si>
  <si>
    <t xml:space="preserve"> สมพงษ์ - อ่างบึงระมาณ หมู่ที่ 3</t>
  </si>
  <si>
    <t>โครงการซ่อมแซมไฟฟ้ารายทาง หมู่ที่ 3</t>
  </si>
  <si>
    <t>โครงการขอไฟฟ้าแสงสว่างบริเวณสนามกีฬาใน</t>
  </si>
  <si>
    <t>เพื่อให้มีไฟฟ้าใช้ในการ</t>
  </si>
  <si>
    <t>ทำกิจกรรมต่างๆ ของหมู่บ้าน</t>
  </si>
  <si>
    <t>ในการทำกิจกรรมกต่างๆ</t>
  </si>
  <si>
    <t>โครงการก่อสร้างถนนลาดยางสายหนองปากคลอง</t>
  </si>
  <si>
    <t>โครงการก่อสร้างถนน คสล.สายบ้านนายวิเชียร</t>
  </si>
  <si>
    <t xml:space="preserve">โครงการก่อสร้างถนน คสล. สายบ้านนายเปรม </t>
  </si>
  <si>
    <t>ขยายเขตไฟฟ้าสายหลังวัดหนองแขม หมู่ที่ 4</t>
  </si>
  <si>
    <t>โครงการก่อสร้างถนน คสล. บ้านนายรื่น ทองธานี</t>
  </si>
  <si>
    <t>โครงการขุดลอกอ่างหนองปากคลอง - หนองยาว</t>
  </si>
  <si>
    <t xml:space="preserve">โครงการก่อสร้างถนน คลส สายหลังโรงเรียน </t>
  </si>
  <si>
    <t>- ไฟรายทางในหมู่บ้าน</t>
  </si>
  <si>
    <t>ก่อสร้างถนนลูกรัง สายหนองบัว หมู่ที่ 5</t>
  </si>
  <si>
    <t>ก่อสร้างถนนลูกรัง สายข้างโกดังกำนันสมศักดิ์ -</t>
  </si>
  <si>
    <t>หนองกะสังต่อหมู่ 4</t>
  </si>
  <si>
    <t>ขยายเขตไฟฟ้าเพื่อการเกษตร/อยู่อาศัย สายทุ่ง</t>
  </si>
  <si>
    <t>ขยายเขตไฟฟ้าเพื่อการเกษตร/อยู่อาศัย สายเลาะ</t>
  </si>
  <si>
    <t xml:space="preserve">ก่อสร้างรางระบายน้ำ จากหลังเทศบาล - </t>
  </si>
  <si>
    <t>ก่อสร้างถนนลูกรัง สายบ้านนายกุหลาบ ปานนิ่ม</t>
  </si>
  <si>
    <t>ก่อสร้างรางระบายน้ำ จากบ้านนางทิม นอบเผือก</t>
  </si>
  <si>
    <t>ขยายลานตากข้าวข้างอาคาร SML หมู่ 6</t>
  </si>
  <si>
    <t>ก่อสร้างถนน คสล.ซอยเข้าประปา - ถนนคอนกรีต</t>
  </si>
  <si>
    <t>ก่อสร้างถนน คสล. ซอยบ้านผู้ช่วยสมเกียรติ์</t>
  </si>
  <si>
    <t>ก่อสร้างถนน คสล.ซอยบ้านนางพัน คมขำนัก</t>
  </si>
  <si>
    <t>สมกิจ คำแก้ว หมู่ 1</t>
  </si>
  <si>
    <t>เขียวปั้น หมู่ 1</t>
  </si>
  <si>
    <t>นางแก้ว หมู่ 3</t>
  </si>
  <si>
    <t>เดชะ -  บ้านนายบัวลอย พันมา หมู่ 3</t>
  </si>
  <si>
    <t>หมู่ 4</t>
  </si>
  <si>
    <t>(ต่อจากเดิม) หมู่ 4</t>
  </si>
  <si>
    <t>แก้วกล่อมและขยับเสาไฟฟ้า หมู่ 4</t>
  </si>
  <si>
    <t xml:space="preserve">ก่อสร้างถนนลูกรัง สายนานายบัว ยิ้มแสง </t>
  </si>
  <si>
    <t>หมู่ 5</t>
  </si>
  <si>
    <t>ปรับปรุงถนนสายนานายฟัก หมู่ 5</t>
  </si>
  <si>
    <t>ถนนลาดยางสายนาหมัน - พันเสา หมู่ 5</t>
  </si>
  <si>
    <t>หมู่ 6</t>
  </si>
  <si>
    <t>ก่อสร้างถนน คสล.ซอยบ้านหมอสมนึก หมู่ 6</t>
  </si>
  <si>
    <t>โครงการฝังท่อระบายน้ำหลังบ้านนายบก กันจู หมู่ 1</t>
  </si>
  <si>
    <t>อินกลัด หมู่ 3</t>
  </si>
  <si>
    <t>อ่างบึงขาม หมู่ 3</t>
  </si>
  <si>
    <t>ขุดลอกเหมืองสองพี่น้อง หมู่ 4</t>
  </si>
  <si>
    <t>ขุดอ่างบึงน้อยและหนองทะเลตัดหนองยาว หมู่ 4</t>
  </si>
  <si>
    <t>ติดตั้ง ไฟรายทาง สายนานายฟัก หมู่ 5</t>
  </si>
  <si>
    <t>หนองบัว หมู่ 5</t>
  </si>
  <si>
    <t>คลองหนองสรวงทิศใต้ - ถนนสายนาหมัน หมู่ 5</t>
  </si>
  <si>
    <t>ขุดลอกบึงหนองมะดัน หมู่ 5</t>
  </si>
  <si>
    <t>บึงระมาณ หมู่ 6</t>
  </si>
  <si>
    <t xml:space="preserve"> - ถนนลาดยาง หมู่ 6</t>
  </si>
  <si>
    <t>ขุดลอกคลองเหมืองส่งน้ำ หมู่ 6</t>
  </si>
  <si>
    <t>ก่อสร้างอาคารเอนกประสงค์ข้างอาคาร SML หมู่ 6</t>
  </si>
  <si>
    <t>ขยายเขตไฟฟ้าไปบ้านบึงขาม หมู่ 6</t>
  </si>
  <si>
    <t>41</t>
  </si>
  <si>
    <t>69</t>
  </si>
  <si>
    <t>76</t>
  </si>
  <si>
    <t>85</t>
  </si>
  <si>
    <t>ขยายเขตไฟฟ้า ซอย3 (ข้างเทศบาล) หมู่ 6</t>
  </si>
  <si>
    <t>เพื่อให้ประชาชนมีลาน</t>
  </si>
  <si>
    <t>ตากข้าวใช้</t>
  </si>
  <si>
    <t>ประชาชนได้ใช้ประโยชน์</t>
  </si>
  <si>
    <t>จากลานตากข้าว</t>
  </si>
  <si>
    <t>เพื่อให้ประชาชนใช้</t>
  </si>
  <si>
    <t>ประชาชนมีอาคารเอนก</t>
  </si>
  <si>
    <t>ประสงค์ในการทำกิจกรรม</t>
  </si>
  <si>
    <t>ติดตั้งไฟฟ้ารายทางสายหล่ายโพธิ์ - หนองหญ้าปล้อง</t>
  </si>
  <si>
    <t>เพิ่มขนาดหม้อแปลงไฟฟ้าทั้งหมู่บ้าน หมู่ที่7</t>
  </si>
  <si>
    <t xml:space="preserve">ก่อสร้างถนน คสล.สายสามแยกหลังวัด </t>
  </si>
  <si>
    <t>วางท่อระบายน้ำสายคลองปลักแรด - หนองบอน</t>
  </si>
  <si>
    <t>ทำรางระบายน้ำขนานถนน คสล. , ลาดยาง ทุกสาย</t>
  </si>
  <si>
    <t>โครงการก่อสร้างถนนลูกรัง ซอยบ้านนายสมจิตร</t>
  </si>
  <si>
    <t>อิ่มเกิด (หนองปลาก้าง) หมู่ที่ 2</t>
  </si>
  <si>
    <t>โครงการก่อสร้างถนนลูกรัง ซอยบ้านนายจัน -</t>
  </si>
  <si>
    <t>โครงการก่อสร้างถนนลูกรัง ซอยบ้านนายแก้ว</t>
  </si>
  <si>
    <t>โครงการก่อสร้างถนน คสล. สายบ้านนายเจริญ -</t>
  </si>
  <si>
    <t>โครงการก่อสร้างถนน คสล. ซอยทับเทศ</t>
  </si>
  <si>
    <t>นายบรรจบ หมู่ที่ 2</t>
  </si>
  <si>
    <t>ปิดน้ำ หมู่ที่ 2</t>
  </si>
  <si>
    <t>นายเลิศ (ซอยสิเรียมพันธุ์ปลา) หมู่ที่ 2</t>
  </si>
  <si>
    <t>โครงการก่อสร้างถนนลูกรัง สายบึงพระราม</t>
  </si>
  <si>
    <t xml:space="preserve">โครงการก่อสร้างถนนลูกรัง สายนาลุงเหวย - </t>
  </si>
  <si>
    <t>หนองน้ำขาว หมู่ที่ 3</t>
  </si>
  <si>
    <t xml:space="preserve">โครงการก่อสร้างถนน คสล. ซอยบ้านนายพยุง </t>
  </si>
  <si>
    <t>เล็กกลิ่น (ต่อจากเดิม) หมู่ที่ 4</t>
  </si>
  <si>
    <t>โครงการจัดซื้อแบรริเออร์</t>
  </si>
  <si>
    <t>และป้ายฉุกเฉิน</t>
  </si>
  <si>
    <t>-ป้ายบอกทางในหมู่บ้าน</t>
  </si>
  <si>
    <t>- ป้ายฉุกเฉิน</t>
  </si>
  <si>
    <t>โครงการก่อสร้างถนน คสล. ซอยร้านอาหารแม่</t>
  </si>
  <si>
    <t>อัมพร หมู่ที่ 6</t>
  </si>
  <si>
    <t xml:space="preserve">โครงการก่อสร้างถนน คสล. ซอยนางส้ม </t>
  </si>
  <si>
    <t>ข้างบ้านรองมนูญ หมู่ที่ 6</t>
  </si>
  <si>
    <t>โครงการก่อสร้างถนน คสล. ซอยข้างเกษตร</t>
  </si>
  <si>
    <t xml:space="preserve">โครงการก่อสร้างถนน คสล. ซอย รองกุ้ง </t>
  </si>
  <si>
    <t>(ต่อจากเดิม) หมู่ที่ 7</t>
  </si>
  <si>
    <t>โครงการก่อสร้างถนนลาดยาว ไม่ถึงกัน 1.5 เมตร</t>
  </si>
  <si>
    <t>สายหลายโพธิ์ - บ้านไร่ หมู่ที 7</t>
  </si>
  <si>
    <t>โครงการก่อสร้าง คสล. ซอยข้างวัด (ต่อเติม)</t>
  </si>
  <si>
    <t>โครงการก่อสร้างถนนลุกรัง ซอยข้างบึงระมาณ</t>
  </si>
  <si>
    <t>โครงการก่อสร้าง คสล. ซอยบ้านนายสมบูรณ์</t>
  </si>
  <si>
    <t>โครงการก่อสร้าง คสล. ซอยแจ่มจันทร์</t>
  </si>
  <si>
    <t>โครงการก่อสร้าง คสล. ซอยทับทิมเงิน</t>
  </si>
  <si>
    <t>โครงการก่อสร้างถนนลูกรัง สายหนองขะแมว</t>
  </si>
  <si>
    <t>โครงการก่อสร้างถนนลูกรัง สายบ้านนายแจ้ว</t>
  </si>
  <si>
    <t>(ใส่ท่อ 1 จุด) หมู่ที่ 8</t>
  </si>
  <si>
    <t>โครงการก่อสร้างถนนลูกรัง สายหนองสะแก</t>
  </si>
  <si>
    <t>โครงการก่อสร้างถนนลาดยาง สายมะม่วงหายใจ</t>
  </si>
  <si>
    <t>โครงการก่อสร้างถนนลาดยาง ซอยนายแดง</t>
  </si>
  <si>
    <t>โครงการก่อสร้างถนนลาดยาง สายหนองค้าไป</t>
  </si>
  <si>
    <t>หนองป่าแดง หมู่ที่ 8</t>
  </si>
  <si>
    <t>โครงการก่อสร้างถนนลูกรัง  สายไผ่ขวางหนองค้า</t>
  </si>
  <si>
    <t>(ต่อจากเดิม) หมู่ที่ 8</t>
  </si>
  <si>
    <t>โครงการก่อสร้างถนนลูกรัง สายนาอีแป - บ้านดง</t>
  </si>
  <si>
    <t xml:space="preserve">โครงการก่อสร้างถนนลูกรัง สายบ้านดงโคกขาม - </t>
  </si>
  <si>
    <t>หัวขัว หมู่ที่ 10</t>
  </si>
  <si>
    <t>โครงการก่อสร้างถนนลูกรัง สายบ้านนายสำลิตร -</t>
  </si>
  <si>
    <t>นาหมัน หมู่ที่ 10</t>
  </si>
  <si>
    <t>โครงการเทศน์มหาชาติ</t>
  </si>
  <si>
    <t>ได้ร่วมกิจกรรม</t>
  </si>
  <si>
    <t>โครงการฝึกอาชีพช่างปูน</t>
  </si>
  <si>
    <t>เพื่อให้ประชาชนมีความรู้</t>
  </si>
  <si>
    <t>และรายได้เพิ่มขึ้น</t>
  </si>
  <si>
    <t>โครงการวางท่อ สายทุ่งชา - หนองค้า หมู่ที่ 8</t>
  </si>
  <si>
    <t>วางท่อ 10 ท่อน</t>
  </si>
  <si>
    <t>48</t>
  </si>
  <si>
    <t>โครงการขยายเขตไฟฟ้าทั่วเขตเทศบาลตำบลบึงระมาณ</t>
  </si>
  <si>
    <t>บึงระมาณ หมู่ที่ 6</t>
  </si>
  <si>
    <t>โครงการก่อสร้างระบบประปา หมู่ที่ 8</t>
  </si>
  <si>
    <t>ใช้ใสสะอาด</t>
  </si>
  <si>
    <t>สนับสนุนโครงการบำบัดทุกข์บำรุงสุข</t>
  </si>
  <si>
    <t>แบบ ABC</t>
  </si>
  <si>
    <t>โครงการช่วยเหลือยังชีพ ผู้ป่วยเอดส์</t>
  </si>
  <si>
    <t>ในเขต 3 โรงเรียน</t>
  </si>
  <si>
    <t>54</t>
  </si>
  <si>
    <t>60</t>
  </si>
  <si>
    <t>65</t>
  </si>
  <si>
    <t xml:space="preserve">     ยุทธศาสตร์ที่  3 ยุทธศาสตร์การพัฒนาด้านสังคม</t>
  </si>
  <si>
    <t xml:space="preserve">     ยุทธศาสตร์ที่ 2  ยุทธศาสตร์การพัฒนาด้านเศรษฐกิจ</t>
  </si>
  <si>
    <t xml:space="preserve">                    1.2 การพัฒนาด้านสาธารณูปโภค</t>
  </si>
  <si>
    <t xml:space="preserve">                    2.1 พัฒนาและส่งเสริมการประกอบอาชีพทางด้านการเกษตร</t>
  </si>
  <si>
    <t xml:space="preserve">                    2.2 พัฒนาและส่งเสริมการประกอบอาชีพระดับครัวเรือนและระดับกลุ่ม</t>
  </si>
  <si>
    <t xml:space="preserve">                     3.1 การสร้างความเข้มแข็งของชุมชน</t>
  </si>
  <si>
    <t xml:space="preserve">                     3.2 การสังคมสงเคราะห์ผู้ยากไร้ และประสบปัญหาทางสังคม</t>
  </si>
  <si>
    <t xml:space="preserve">                     3.3 การแก้ไขปัญหายาเสพติดและปัญหาสังคม</t>
  </si>
  <si>
    <t xml:space="preserve">                     3.4 สร้างความปลอดภัยในชีวิตและทรัพย์สินของประชาชน</t>
  </si>
  <si>
    <t>กลุ่มเด็กและเยาวชน</t>
  </si>
  <si>
    <t>75</t>
  </si>
  <si>
    <t>83</t>
  </si>
  <si>
    <t>84</t>
  </si>
  <si>
    <t>86</t>
  </si>
  <si>
    <t xml:space="preserve">     ยุทธศาสตร์ที่  8 ยุทธศาสตร์การพัฒนาด้านบุคลากรและองค์กร</t>
  </si>
  <si>
    <t xml:space="preserve">                     8.3 พัฒนาด้านการวางผังเมืองชุมชน</t>
  </si>
  <si>
    <t xml:space="preserve">      ยุทธศาสตร์ที่  8 ยุทธศาสตร์การพัฒนาด้านบุคลากรและองค์กร</t>
  </si>
  <si>
    <t xml:space="preserve">                      8.2 พัฒนาองค์กรให้ทันสมัย</t>
  </si>
  <si>
    <t xml:space="preserve">                     8.2 พัฒนาองค์กรให้ทันสมัย</t>
  </si>
  <si>
    <t xml:space="preserve">                     8.1 พัฒนาประสิทธิภาพบุคลากร</t>
  </si>
  <si>
    <t xml:space="preserve">     ยุทธศาสตร์ที่   7  ยุทธศาสตร์การพัฒนาด้านสาธารณสุขและสิ่งแวดล้อม</t>
  </si>
  <si>
    <t xml:space="preserve">                      7.1 การกำจัดขยะมูลฝอยและสิ่งปฏิกูลในตำบล</t>
  </si>
  <si>
    <t xml:space="preserve">      ยุทธศาสตร์ที่   7  ยุทธศาสตร์การพัฒนาด้านสาธารณสุขและสิ่งแวดล้อม</t>
  </si>
  <si>
    <t xml:space="preserve">                       7.2 สร้างเสริมสุขภาพอนามัยของประชาชน</t>
  </si>
  <si>
    <t xml:space="preserve">                      7.2 สร้างเสริมสุขภาพอนามัยของประชาชน</t>
  </si>
  <si>
    <t xml:space="preserve">                      7.3 การอนุรักษ์และดูแลทรัพยากรธรรมชาติและสิ่งแวดล้อมในท้องถิ่น</t>
  </si>
  <si>
    <t xml:space="preserve">     ยุทธศาสตร์ที่ 6 ด้านศาสนาประเพณีและวัฒนธรรม</t>
  </si>
  <si>
    <t xml:space="preserve">                    6.1 ส่งเสริมงานหรือกิจกรรมทางด้านศาสนา</t>
  </si>
  <si>
    <t xml:space="preserve">                    6.2  ส่งเสริมกิจกรรมทางด้านวัฒนธรรมประเพณี</t>
  </si>
  <si>
    <t xml:space="preserve">      ยุทธศาสตร์ที่ 6 ด้านศาสนาประเพณีและวัฒนธรรม</t>
  </si>
  <si>
    <t xml:space="preserve">                     6.2  การพัฒนาด้านประเพณีและวัฒนธรรม</t>
  </si>
  <si>
    <t xml:space="preserve">     ยุทธศาสตร์ที่ 5 ยุทธศาสตร์การป้องกัน และบรรเทาสาธารภัย</t>
  </si>
  <si>
    <t xml:space="preserve">                    5.1 การป้องกันและบรรเทาสาธารณภัย</t>
  </si>
  <si>
    <t xml:space="preserve">     ยุทธศาสตร์ที่ 4 ยุทธศาสตร์ด้านการศึกษา</t>
  </si>
  <si>
    <t xml:space="preserve">                    4.1 พัฒนาการศึกษาในระบบ ส่งเสริมการเรียนการสอนของศุนย์พัฒนาเด็กเล็กและโรงเรียนในพื้นที่</t>
  </si>
  <si>
    <t xml:space="preserve">                    4.2 พัฒนาการศึกษานอกระบบ ส่งเสริมการเรียนการสอนนอกระบบและตามอัธยาศัย</t>
  </si>
  <si>
    <t>กว้าง 1 ม ยาว 4,000 ม.</t>
  </si>
  <si>
    <t>ถมดิน 6,000 ลบ.ม.</t>
  </si>
  <si>
    <t>ถมดิน 21,000 ลบ.ม.</t>
  </si>
  <si>
    <t>โครงการก่อสร้างสนามกีฬาเอนกประสงค์ หมู่ที่ 6</t>
  </si>
  <si>
    <t>4 แห่ง</t>
  </si>
  <si>
    <t>1 แห่ง</t>
  </si>
  <si>
    <t>จัดซื้อโต๊ะหมู่บูชา</t>
  </si>
  <si>
    <t>โต๊ะหมู่บูชา</t>
  </si>
  <si>
    <t>ในหมู่บ้าน  หมู่ที่7</t>
  </si>
  <si>
    <t>ไฟรายทางภายในหมู่บ้าน หมู่ที่ 7</t>
  </si>
  <si>
    <t>จัดซื้อถังขยะ</t>
  </si>
  <si>
    <t>ขุดลอกคลองมอญ - ชุมนุม - หนองยาว พร้อมวาง</t>
  </si>
  <si>
    <t>ก่อสร้างบ่อบำบัดน้ำเสีย</t>
  </si>
  <si>
    <t>โครงการแผนที่ภาษี</t>
  </si>
  <si>
    <t>เพื่อใช้ประโยชน์ในการ</t>
  </si>
  <si>
    <t>จัดเก็บภาษีในเขตเทศบาล</t>
  </si>
  <si>
    <t>ก่อสร้างถนนลาดยางสายหล่ายโพธิ์  - วังเป็ด</t>
  </si>
  <si>
    <t>ติดตั้งเสียงตามสาย หมู่ 7</t>
  </si>
  <si>
    <t>หมู่ 7</t>
  </si>
  <si>
    <t>ขุดลอกคลองหนองยาว - หนองกระจง หมู่ 7</t>
  </si>
  <si>
    <t>ท่อระบายน้ำใหม่ หมู่ 7</t>
  </si>
  <si>
    <t>ขยายเขตไฟฟ้า ซอยบ้านนายกัน พลายโต หมู่ 7</t>
  </si>
  <si>
    <t>ขยายเขตไฟฟ้าสายนาหนองครก หมู่ 7</t>
  </si>
  <si>
    <t>ขยายเขตไฟฟ้าซอยนายวิชัย หมู่ 7</t>
  </si>
  <si>
    <t xml:space="preserve">โครงการก่อสร้างถนน คสล.สายสมบูรณ์ </t>
  </si>
  <si>
    <t>โครงการก่อสร้างถนน คสล.สายมะม่วงหายใจ</t>
  </si>
  <si>
    <t xml:space="preserve">โครงการก่อสร้างถนน คสล. สายบ้านนายชิน </t>
  </si>
  <si>
    <t xml:space="preserve">โครงการซ่อมแซมท่อลอด ถนนสายบ้านนายแจ้ว </t>
  </si>
  <si>
    <t>โครงการก่อสร้างถนน คสล.สายแม่แป้น เกิดปานทอง</t>
  </si>
  <si>
    <t>โครงการก่อสร้างถนนลูกรังซอยสุรพล</t>
  </si>
  <si>
    <t>ขยายเขตไฟฟ้าทั้งหมู่บ้าน หมู่ที่ 8</t>
  </si>
  <si>
    <t>น้ำไม่ท่วมขัง</t>
  </si>
  <si>
    <t>เทศปาน หมู่ 8</t>
  </si>
  <si>
    <t>ขยายเขตไฟรายทางซอยข้างโรงเรียน  หมู่ 8</t>
  </si>
  <si>
    <t>โครงการขยายเขตไฟฟ้าและติดตั้งหม้อแปลงไฟฟ้า</t>
  </si>
  <si>
    <t>บ้านทุ่งชา หมู่ที่ 8</t>
  </si>
  <si>
    <t>ขยายเขตไฟรายทางซอยนายชิน หมู่ 8</t>
  </si>
  <si>
    <t>ก่อสร้างถนนลูกรังรอบคลองใส้ไก่ หมู่ 7</t>
  </si>
  <si>
    <t>(ต่อจากเดิม) หมู่ 7</t>
  </si>
  <si>
    <t>ก่อสร้างถนน คสล. ซอยนางราตรี  แรตทอง หมู่ 7</t>
  </si>
  <si>
    <t>ก่อสร้างถนน คสล. สายบ้านนายฉลวย (ลงบึง) หมู่ 7</t>
  </si>
  <si>
    <t>ก่อสร้างถนนลูกรังสายบ่อทรายตอนต้น หมู่ 7</t>
  </si>
  <si>
    <t>ก่อสร้างถนนลูกรังสายหนองบอนเล็ก หมู่ 7</t>
  </si>
  <si>
    <t>ก่อสร้างถนนลูกรังสายหล่ายโพธิ์ - วังเป็ด หมู่ 7</t>
  </si>
  <si>
    <t>ถนนลูกรังสายบ้านนายมุ่ย หมู่ 7</t>
  </si>
  <si>
    <t>(ต่อจากเดิม) หมู่ 8</t>
  </si>
  <si>
    <t>หมู่ 8</t>
  </si>
  <si>
    <t>ทับทิมเงิน หมู่ 8</t>
  </si>
  <si>
    <t>โครงการก่อสร้างถนน คสล.สายต้นขนุน หมู่ 8</t>
  </si>
  <si>
    <t>โครงการก่อสร้างถนนลาดยางสายหนองมะปราง -</t>
  </si>
  <si>
    <t>ขยายเขตประปาหมู่บ้านหมู่ที่ 9</t>
  </si>
  <si>
    <t>ป้ายบอกทางต่างๆเกี่ยวกับหมู่บ้าน</t>
  </si>
  <si>
    <t xml:space="preserve">เพื่อให้ทราบข้อมูลต่างๆ </t>
  </si>
  <si>
    <t>ในหมู่บ้าน</t>
  </si>
  <si>
    <t>ได้ทราบข้อมูลเกี่ยวกับ</t>
  </si>
  <si>
    <t>หมู่บ้าน</t>
  </si>
  <si>
    <t>โครงการก่อสร้างสวนสุขภาพ หมู่ 9</t>
  </si>
  <si>
    <t>โครงการก่อสร้างถนนลูกรัง สายวัดแย้ - บึงพระราม</t>
  </si>
  <si>
    <t>โครงการก่อสร้างถนนลาดยาง สายนาอีแป - บ้านดง</t>
  </si>
  <si>
    <t>จัดตั้งกลุ่มอาชีพ หมู่ 9</t>
  </si>
  <si>
    <t>เพื่อให้ประชาชนมีรายได้</t>
  </si>
  <si>
    <t>กลุ่มอาชีพหมู่ 9</t>
  </si>
  <si>
    <t>หัวทุ่งยอ หมู่ 9</t>
  </si>
  <si>
    <t>หมู่ 9</t>
  </si>
  <si>
    <t>โคกขาม หมู่ 9</t>
  </si>
  <si>
    <t>ขยายเขตไฟฟ้ารายทางและซ่อมไฟฟ้ารายทาง หมู่ 9</t>
  </si>
  <si>
    <t>โครงการทำฝายน้ำล้น เขตติดต่อตะโม้ หมู่ 9</t>
  </si>
  <si>
    <t>ขุดลอกคลองเหมืองระบายน้ำตาลัน หมู่ 9</t>
  </si>
  <si>
    <t>ขยายเขตหม้อแปลงพร้อมเพิ่มหม้อแปลงไฟฟ้า</t>
  </si>
  <si>
    <t xml:space="preserve">โครงการก่อสร้างถนนลูกรังสายนาโล้บ่อแร่ </t>
  </si>
  <si>
    <t xml:space="preserve">โครงการก่อสร้างถนนลูกรังสายนานายลพ - </t>
  </si>
  <si>
    <t>โครงการก่อสร้างถนนลูกรังสายตาเมียนนาดง</t>
  </si>
  <si>
    <t>ขยายเขตไฟฟ้ารายทาง หมู่ 10</t>
  </si>
  <si>
    <t>สายแยกบึงแว้ง</t>
  </si>
  <si>
    <t>โครงการขุดลอกคลองสายนาโล้ - นาดง</t>
  </si>
  <si>
    <t xml:space="preserve">โครงการซ่อมแซมถนนสายบ่อแร่ -  ทุ่งช่า </t>
  </si>
  <si>
    <t>โครงการก่อสร้างถนน คสล.สายบ้านนางประทุม -</t>
  </si>
  <si>
    <t>โครงการก่อสร้างถนนลูกรังสายหนองชุมแสง</t>
  </si>
  <si>
    <t xml:space="preserve">โครงการก่อสร้างถนนลูกรัง สายนายแสวง - </t>
  </si>
  <si>
    <t xml:space="preserve">โครงการก่อสร้างถนน คสล. สายบ้านนายพาน - </t>
  </si>
  <si>
    <t>โครงการซ่อมแซมถนน สายนาโล้ - หัวขัว</t>
  </si>
  <si>
    <t xml:space="preserve">โครงการก่อสร้างถนน คสล. สายบ้านนางปราง - </t>
  </si>
  <si>
    <t>หมู่ 10</t>
  </si>
  <si>
    <t>นานายพล หมู่ 10</t>
  </si>
  <si>
    <t xml:space="preserve">โครงการก่อสร้างถนนลูกรังสายลุงลา หมู่ 10 </t>
  </si>
  <si>
    <t>บ้านนายชลอ หมู่ 10</t>
  </si>
  <si>
    <t>นานายดล หมู่ 10</t>
  </si>
  <si>
    <t>หมู่ที่ 2 หมู่ 10</t>
  </si>
  <si>
    <t>บ้านนายยวน หมู่ 10</t>
  </si>
  <si>
    <t>โครงการก่อสร้างถนนลูกรัง หมู่ที่ 4 สายหลังโรงเรียน</t>
  </si>
  <si>
    <t>จากบ้านนายเติม สมเนตร ถึงนานายเล่ง สุขเมือง</t>
  </si>
  <si>
    <t xml:space="preserve">โครงการวางท่อลอดเหลี่ยม หมู่ที่ 7 </t>
  </si>
  <si>
    <t>1. สายวังเป็ด - หล่ายโพธิ์ 2. สายคลองกลุ่มยอ</t>
  </si>
  <si>
    <t xml:space="preserve"> </t>
  </si>
  <si>
    <t>งานรัฐพิธีต่างๆ ของ อ.บางระกำ</t>
  </si>
  <si>
    <t>สนับสนุนโครงการแข่งขันฟุตบอลเยาว</t>
  </si>
  <si>
    <t xml:space="preserve">ชน และประชาชน "บางระกำคัพ" </t>
  </si>
  <si>
    <t>หมู่บ้านใกล้เคียง</t>
  </si>
  <si>
    <t>ประชาชน หมู่ 9 และ</t>
  </si>
  <si>
    <t>สนับสนุนโครงการแข่งขันกีฬาฟุตบอล</t>
  </si>
  <si>
    <t xml:space="preserve">ผู้นำท้องที่และผู้นำท้องถิ่น </t>
  </si>
  <si>
    <t>โครงการพัฒนาสตรีและครอบครัว</t>
  </si>
  <si>
    <t>เพื่อส่งเสิรมบทบาทสตรี</t>
  </si>
  <si>
    <t>สตรีและครอบครัว</t>
  </si>
  <si>
    <t>ในเขตเทศบาลฯ</t>
  </si>
  <si>
    <t>สตรีมีบทบาทในสังคม</t>
  </si>
  <si>
    <t xml:space="preserve"> - ปรับปรุงซ่อมแซม ถนนลูกรัง</t>
  </si>
  <si>
    <t>กว้าง 3 ม. ยาว 1,000 ม.</t>
  </si>
  <si>
    <t>-  ก่อสร้างถนนลูกรัง</t>
  </si>
  <si>
    <t>กว้าง 3  ม. ยาว 1,000 ม.</t>
  </si>
  <si>
    <t>หนา 0.10 ม.</t>
  </si>
  <si>
    <t>กว้าง 4 ม. ยาว 1,200 ม.</t>
  </si>
  <si>
    <t>กว้าง 4  ม. ยาว 1,000 ม.</t>
  </si>
  <si>
    <t>กว้าง 4 ม. ยาว 700 ม.</t>
  </si>
  <si>
    <t xml:space="preserve"> - ก่อสร้างถนนลาดยาง</t>
  </si>
  <si>
    <t>กว้าง 6 ม. ยาว 4,000 ม.</t>
  </si>
  <si>
    <t>กว้าง 3 ม. ยาว 200 ม.</t>
  </si>
  <si>
    <t>กว้าง 3 ม. ยาว 150 ม.</t>
  </si>
  <si>
    <t>โครงการก่อสร้างถนนลูกรังสายบ้านนายชั้ว หมู่ 4</t>
  </si>
  <si>
    <t>โครงการก่อสร้างถนน คสล.สายบ้านนายชั้ว หมู่ 4</t>
  </si>
  <si>
    <t>กว้าง 3 ม. ยาว 600 ม.</t>
  </si>
  <si>
    <t>กว้าง 3 ม. ยาว 1500 ม.</t>
  </si>
  <si>
    <t>กว้าง 3 ม. ยาว 1000 ม.</t>
  </si>
  <si>
    <t>แบบผิดเรียบ</t>
  </si>
  <si>
    <t>กว้าง 3 ม. ยาว 1,500 ม.</t>
  </si>
  <si>
    <t>กว้าง 3 ม. ยาว 100 ม.</t>
  </si>
  <si>
    <t>กว้าง 3 ม. ยาว 4,000 ม.</t>
  </si>
  <si>
    <t>กว้าง 6 ม. ยาว 1,200 ม.</t>
  </si>
  <si>
    <t>กว้าง 3 ม. ยาว 700 ม.</t>
  </si>
  <si>
    <t>กว้าง 4 ม. ยาว 2,000 ม.</t>
  </si>
  <si>
    <t>กว้าง 4 ม. ยาว 4,000 ม.</t>
  </si>
  <si>
    <t>ยาว 4,000 ม. กว้าง 4 ม.</t>
  </si>
  <si>
    <t>กว้าง 3 ม. ยาว 2,000 ม.</t>
  </si>
  <si>
    <t>ยาว 2,000 ม. กว้าง 4 ม.</t>
  </si>
  <si>
    <t>1.80*1.80*10.00</t>
  </si>
  <si>
    <t>ก่อสร้างบล็อคคอนเวิร์ส</t>
  </si>
  <si>
    <t xml:space="preserve">ก่อสร้างสะพานข้ามหล่าย </t>
  </si>
  <si>
    <t>1.80*1.80*1,000</t>
  </si>
  <si>
    <t>ประปาขนาดใหญ่</t>
  </si>
  <si>
    <t xml:space="preserve"> ไฟรายทางในหมู่บ้าน</t>
  </si>
  <si>
    <t xml:space="preserve">เนื้อที่ 20 ไร่ </t>
  </si>
  <si>
    <t xml:space="preserve">ขุดลอกคลอง </t>
  </si>
  <si>
    <t>กว้าง 20 ม. ยาว 2,000 ม.</t>
  </si>
  <si>
    <t>อาคารเอนกประสงค์ หมู่ 3</t>
  </si>
  <si>
    <t>ไฟฟ้ารายทางหมู่ 3</t>
  </si>
  <si>
    <t>สนามกีฬา หมู่ 3</t>
  </si>
  <si>
    <t xml:space="preserve">ขยายเขตไฟฟ้า </t>
  </si>
  <si>
    <t>ยาว 500 เมตร</t>
  </si>
  <si>
    <t xml:space="preserve">ขุดลอกเหมือง </t>
  </si>
  <si>
    <t>กว้าง 2 ม. ยาว ค00 ม.</t>
  </si>
  <si>
    <t>ขุดลอกอ่างหนองปากคลอง</t>
  </si>
  <si>
    <t>ขุดอ่างบึงน้อย</t>
  </si>
  <si>
    <t>กว้าง 4  ม. ยาว 1000</t>
  </si>
  <si>
    <t>สายทุ่งบัว</t>
  </si>
  <si>
    <t>สายเลาะคลอง - สายนาหมัน</t>
  </si>
  <si>
    <t>กว้าง 0.70 ม. ยาว 400 ม.</t>
  </si>
  <si>
    <t>ยาว 400 เมตร</t>
  </si>
  <si>
    <t>กว้าง 40 ม. ยาว 40 ม.</t>
  </si>
  <si>
    <t>อาคารเอนกประสงค์</t>
  </si>
  <si>
    <t>กว้าง 8 ม. ยาว 8 ม.</t>
  </si>
  <si>
    <t>ยาว 2,000 ม.</t>
  </si>
  <si>
    <t>ยาว 400 ม.</t>
  </si>
  <si>
    <t>ยาว 200 ม.</t>
  </si>
  <si>
    <t>หม้อแปลงไฟฟ้า</t>
  </si>
  <si>
    <t>ยาว 3,000 ม.</t>
  </si>
  <si>
    <t>ขนาด 1 * 1 *10 ท่อน</t>
  </si>
  <si>
    <t>ขยายเขตประปาสายหนองบอน</t>
  </si>
  <si>
    <t>เพื่อประชาชน</t>
  </si>
  <si>
    <t>มีน้ำประปาใช้</t>
  </si>
  <si>
    <t>ขยายเขตประปา</t>
  </si>
  <si>
    <t>สายหนองบน</t>
  </si>
  <si>
    <t>กว้าง 2 เมตร ยาว 2,000 ม.</t>
  </si>
  <si>
    <t>ยาว 1,500 ม.</t>
  </si>
  <si>
    <t xml:space="preserve">ท่อขนาด 1 * 1 </t>
  </si>
  <si>
    <t>จำนวน 10 แถว</t>
  </si>
  <si>
    <t>ยาว 300 ม.</t>
  </si>
  <si>
    <t>ยาว 3000 ม.</t>
  </si>
  <si>
    <t>ก่อสร้างลานตากข้าว + ลานกีฬา หมู่ 9</t>
  </si>
  <si>
    <t>ตากข้าวลานกีฬาใช้</t>
  </si>
  <si>
    <t>ควบคุมและป้องกัน</t>
  </si>
  <si>
    <t>โรคพิษสุนัขบ้า</t>
  </si>
  <si>
    <t>ปราศจากโรคติดต่อ</t>
  </si>
  <si>
    <t>จากลานตากข้าวและลานกีฬา</t>
  </si>
  <si>
    <t>ฝายน้ำล้น</t>
  </si>
  <si>
    <t>กว้าง 40 ยาว 40 ม.</t>
  </si>
  <si>
    <t>โครงการพัฒนาระบบอุปกรณ์ด้านการ</t>
  </si>
  <si>
    <t>จราจร</t>
  </si>
  <si>
    <t>1. โครงการพัฒนาเส้นทางจราจร</t>
  </si>
  <si>
    <t>เพื่อพัฒนาระบบจราจรใน</t>
  </si>
  <si>
    <t>เขตเทศบาล</t>
  </si>
  <si>
    <t>- ทาสีเส้นจราจร</t>
  </si>
  <si>
    <t xml:space="preserve"> - ติดตั้งอุปกรณ์เตือนความ</t>
  </si>
  <si>
    <t>ปลอดภัยถนนสายต่างๆ</t>
  </si>
  <si>
    <t>ประชาชนได้รับความ</t>
  </si>
  <si>
    <t>ปลอดภัย</t>
  </si>
  <si>
    <t>2.  โครงการติดตั้งไฟกระพริบเหลือง</t>
  </si>
  <si>
    <t>ติดตั้งไฟกระพริบเหลือง</t>
  </si>
  <si>
    <t>โซล่าเซล</t>
  </si>
  <si>
    <t>3. โครงการติดตั้งไฟกระพริบโซล่าเซล</t>
  </si>
  <si>
    <t>พร้อมป้ายสัญลักษณ์คนข้ามและเข้า</t>
  </si>
  <si>
    <t>เขตโรงเรียน</t>
  </si>
  <si>
    <t>ติดตั้งไฟกระพริบโซล่าเซล</t>
  </si>
  <si>
    <t>พร้อมป้ายสัญลักษณ์คนข้าม</t>
  </si>
  <si>
    <t xml:space="preserve">และเข้าเขตโรงเรียน </t>
  </si>
  <si>
    <t>ภายในเขตเทศบาล</t>
  </si>
  <si>
    <t>โครงการส่งเสริมและพัฒนาศักยภาพ</t>
  </si>
  <si>
    <t>เพื่อให้บริการดูแลสุขภาพ</t>
  </si>
  <si>
    <t>ประจำปีแก่คนพิการ</t>
  </si>
  <si>
    <t>ให้คำปรึกษาด้านการดูแล</t>
  </si>
  <si>
    <t>สุขภาพ เพื่อให้ความรู้เกี่ยว</t>
  </si>
  <si>
    <t>กับการดูแลสุขภาพ และ</t>
  </si>
  <si>
    <t>อบรมเพิ่มความรู้ให้แก่ผู้ดูแล</t>
  </si>
  <si>
    <t>ผู้พิการในเขตเทศบาล</t>
  </si>
  <si>
    <t>และผู้ดูแลคนพิการ</t>
  </si>
  <si>
    <t>คนพิการได้รับการดูแล</t>
  </si>
  <si>
    <t>สุขภาพอย่างถูกวิธี</t>
  </si>
  <si>
    <t>โครงการจัดหาอุปกรณ์การออกกำลังกาย</t>
  </si>
  <si>
    <t>กลางแจ้ง/เครื่องเล่นสำหรับเด็ก</t>
  </si>
  <si>
    <t>โครงการพัฒนาระบบดับเพลิงในชุมชน</t>
  </si>
  <si>
    <t xml:space="preserve"> 1 โครงการจัดหาอุปกรณ์ดับเพลิงสำหรับ</t>
  </si>
  <si>
    <t>ชุมชน</t>
  </si>
  <si>
    <t>เพื่อให้การระงับอัคคีภัยที่อาจ</t>
  </si>
  <si>
    <t>เกิดขึ้นในชุมชนเป็นไปอย่างรวดเร็ว</t>
  </si>
  <si>
    <t>และมีประสิทธิภาพ</t>
  </si>
  <si>
    <t>เพื่อลดความสูญเสียทั้งชีวิต</t>
  </si>
  <si>
    <t>โครงการจุดดับเพลิงหมู่บ้าน (บริการน้ำ)</t>
  </si>
  <si>
    <t>ตู้เก็บถังดับเพลิงตามหมู่บ้านและ</t>
  </si>
  <si>
    <t>จุดเสี่ยงภัย</t>
  </si>
  <si>
    <t>จัดให้มีถังดับเพลิงสำหรับ</t>
  </si>
  <si>
    <t>ชุมชนในเขตเทศบาล</t>
  </si>
  <si>
    <t>โครงการเพิ่มทักษะภาษาอังกฤษให้กับ</t>
  </si>
  <si>
    <t xml:space="preserve"> ผู้บริหาร สมาชิกสภาฯ พนักงาน </t>
  </si>
  <si>
    <t>โครงการถนนสีขาว</t>
  </si>
  <si>
    <t>เตรียมความพร้อมสำหรับ</t>
  </si>
  <si>
    <t>ช่วยเหลือประชาชน</t>
  </si>
  <si>
    <t>68</t>
  </si>
  <si>
    <t>โครงการวิศวกรรมจราจร</t>
  </si>
  <si>
    <t>โครงการจัดตั้งศูนย์ข้อมูลอาเซียน</t>
  </si>
  <si>
    <t xml:space="preserve"> - บุคลากรทุกคนทำงาน</t>
  </si>
  <si>
    <t>มีประสิทธิภาพยิ่งขึ้น</t>
  </si>
  <si>
    <t xml:space="preserve"> 3 ชุด</t>
  </si>
  <si>
    <t xml:space="preserve">จัดซื้อกล้องส่องทางไกล </t>
  </si>
  <si>
    <t xml:space="preserve">กล้องส่องทางไกล </t>
  </si>
  <si>
    <t>จัดตั้งศาลพระพรหมและศาลพระภูมิ</t>
  </si>
  <si>
    <t>ศาลพระพรหม</t>
  </si>
  <si>
    <t>และศาลพระภูมิ</t>
  </si>
  <si>
    <t>จัดซื้อเครื่องปรับอากาศ</t>
  </si>
  <si>
    <t>โครงการเครื่องนอนศูนย์เด็กเล็ก</t>
  </si>
  <si>
    <t>ประถมศึกษา 3 โรงเรียน</t>
  </si>
  <si>
    <t>ต่างๆของ3 โรงเรียน</t>
  </si>
  <si>
    <t>จัดซื้อรถตู้</t>
  </si>
  <si>
    <t>รถตู้</t>
  </si>
  <si>
    <t>โครงการสุขภาพดีเด่น สิ่งแวดล้อมดีเยี่ยม</t>
  </si>
  <si>
    <t>และสภาพแวดล้อมที่ดี</t>
  </si>
  <si>
    <t>6 x 0.10 x 2,800 ม.</t>
  </si>
  <si>
    <t>6 x 0.15 x 1,000 ม.</t>
  </si>
  <si>
    <t>6 x 0.15 x 1,200 ม.</t>
  </si>
  <si>
    <t>3 x 0.08 x 350 ม.</t>
  </si>
  <si>
    <t>โครงการก่อสร้างคลองคาดตัววี คสล. หมู่ที่ 6</t>
  </si>
  <si>
    <t>4 x 0.15 x 2,000 ม.</t>
  </si>
  <si>
    <t>ถมดิน 4,000 ลบ.ม.</t>
  </si>
  <si>
    <t>โครงการก่อสร้างถนนลูกรังสายหัวขัว - พันเสา</t>
  </si>
  <si>
    <t>หมู่ที่ 10</t>
  </si>
  <si>
    <t>โครงการก่อสร้างถนนลูกรังสายหนองหญ้าปล้อง</t>
  </si>
  <si>
    <t>46</t>
  </si>
  <si>
    <t>6 x 0.15 x 2,000 ม.</t>
  </si>
  <si>
    <t>จัดซื้อเครื่องพ่นหมอกควัน</t>
  </si>
  <si>
    <t>เครื่องพ่นหมอกควัน</t>
  </si>
  <si>
    <t xml:space="preserve">โครงการอุดหนุน/สนับสนุน </t>
  </si>
  <si>
    <t>คณะกรรมการหมู่บ้าน 10 หมู่</t>
  </si>
  <si>
    <t>ในทั้ง 10 หมู่บ้าน</t>
  </si>
  <si>
    <t>ภายในหมู่บ้าน</t>
  </si>
  <si>
    <t xml:space="preserve">จัดซื้อเครื่องรับส่งวิทยุ ชนิดติดรถยนต์ </t>
  </si>
  <si>
    <t xml:space="preserve">25 วัตต์ ระบบ HF/SSB </t>
  </si>
  <si>
    <t>จำนวน 5 เส้น</t>
  </si>
  <si>
    <t>จัดซื้อสายส่งน้ำดับเพลิง ขนาดเส้นผ่าศูนย์</t>
  </si>
  <si>
    <t>กลาง 1.5 นิ้ว ยาว 20 เมตร</t>
  </si>
  <si>
    <t>จัดซื้อข้อต่อ 3 ทาง</t>
  </si>
  <si>
    <t>ข้อต่อ 3 ทาง</t>
  </si>
  <si>
    <t>จำนวน 4 ตัว</t>
  </si>
  <si>
    <t>จัดซื้อโต๊ะประชุมขนาด 10-12 ที่นั่ง</t>
  </si>
  <si>
    <t>โต๊ะประชุม</t>
  </si>
  <si>
    <t>จัดซื้อเลื่อยโซ่ยนต์ ขนาดบาร์ 30 นิ้ว</t>
  </si>
  <si>
    <t>เลื่อยโซ่ยนต์</t>
  </si>
  <si>
    <t>จัดซื้อเลื่อยยนต์สำหรับตัดแต่งกิ่งไม้</t>
  </si>
  <si>
    <t>เลื่อยยนต์สำหรับ</t>
  </si>
  <si>
    <t>ตัดแต่งกิ่งไม้</t>
  </si>
  <si>
    <t>จัดซื้อกล้องระดับอัตโนมัติ</t>
  </si>
  <si>
    <t>กล้องระดับอัตโนมัติ</t>
  </si>
  <si>
    <t>โครงการจัดซื้อชุดเครื่องแบบและ</t>
  </si>
  <si>
    <t>พัฒนาเด็กเล็ก</t>
  </si>
  <si>
    <t>โครงการจัดซื้อเครื่องนุ่งห่มกันหนาว</t>
  </si>
  <si>
    <t>ให้แก่เด็กในศูนย์พัฒนาเด็กเล็ก</t>
  </si>
  <si>
    <t>ชุดเครื่องแบบและ</t>
  </si>
  <si>
    <t>เครื่องแต่งกาย</t>
  </si>
  <si>
    <t>เครื่องแต่งกายให้แก่เด็กในศูนย์</t>
  </si>
  <si>
    <t>เครื่องนอน</t>
  </si>
  <si>
    <t>ชุดเครื่องนุ่งห่มกันหนาว</t>
  </si>
  <si>
    <t>โครงการศึกษาดูงานนอกสถานที่</t>
  </si>
  <si>
    <t>ของศูนย์พัฒนาเด็กเล็ก</t>
  </si>
  <si>
    <t>ศึกษาดูงาน</t>
  </si>
  <si>
    <t>โครงการเกี่ยวเนื่องกับกิจกรรมวัน</t>
  </si>
  <si>
    <t>สำคัญต่างๆของ ศพด. เช่น วันแม่</t>
  </si>
  <si>
    <t>โครงการฟุตบอลภายในแต่ละหมู่บ้าน</t>
  </si>
  <si>
    <t>และทรัพย์สินของประชาชน</t>
  </si>
  <si>
    <t>ให้การระงับอัคคีภัยที่อาจ</t>
  </si>
  <si>
    <t>ลดความสูญเสียทั้งชีวิต</t>
  </si>
  <si>
    <t>เพื่อเป็นการเผยแพร่นโยบาย</t>
  </si>
  <si>
    <t>ของผู้บริหาร</t>
  </si>
  <si>
    <t>จัดสื่อประชาสัมพันธ์ประเภท</t>
  </si>
  <si>
    <t>ป้ายประชาสัมพันธ์ สื่อวิดีทัศน์</t>
  </si>
  <si>
    <t>คู่มือ แผ่นพับ ฯลฯ</t>
  </si>
  <si>
    <t>ประชาชนได้รับทราบ</t>
  </si>
  <si>
    <t>ข้อมูล ข่าวสารในการ</t>
  </si>
  <si>
    <t>ดำเนินการตามนโยบาย</t>
  </si>
  <si>
    <t>ชุดป้องกันร่างกาย (ผจญเพลิง) พร้อม</t>
  </si>
  <si>
    <t>ชุดช่วยหายใจ (SCBA) และอุปกรณ์</t>
  </si>
  <si>
    <t>และช่วยเหลือประชาชน</t>
  </si>
  <si>
    <t>เจ้าหน้าที่มีความปลอดภัย</t>
  </si>
  <si>
    <t>จากการทำงาน</t>
  </si>
  <si>
    <t>ประชาชนได้รับการช่วย</t>
  </si>
  <si>
    <t>เหลืออย่างทันท่วงที</t>
  </si>
  <si>
    <t xml:space="preserve">ชุดป้องกันร่างกาย (ผจญเพลิง) </t>
  </si>
  <si>
    <t xml:space="preserve">พร้อมชุดช่วยหายใจ </t>
  </si>
  <si>
    <t>(SCBA) และอุปกรณ์</t>
  </si>
  <si>
    <t>- โต๊ะและเก้าอี้สำหรับผู้บริหาร</t>
  </si>
  <si>
    <t>- ชุดรับแขก</t>
  </si>
  <si>
    <t>จัดซื้อรถตักหน้าขุดหลัง</t>
  </si>
  <si>
    <t>จำนวน 1 คัน</t>
  </si>
  <si>
    <t>จัดซื้อเครื่องสูบน้ำ</t>
  </si>
  <si>
    <t>เพื่อใช้ในการปฏิบัติงาน</t>
  </si>
  <si>
    <t>เครื่องสูบน้ำ</t>
  </si>
  <si>
    <t>การปฏิบัติงานของ</t>
  </si>
  <si>
    <t>พนักงานเป็นไปอยางมี</t>
  </si>
  <si>
    <t>ประสิทธิภาพ</t>
  </si>
  <si>
    <t xml:space="preserve"> - แบบหอยโข่ง</t>
  </si>
  <si>
    <t>ขนาด 4,874 ตร. ม</t>
  </si>
  <si>
    <t xml:space="preserve"> - แบบท่อพญานาค</t>
  </si>
  <si>
    <t>เครื่องฉายภาพข้ามศีรษะ</t>
  </si>
  <si>
    <t>จัดซื้อเครื่องฉายภาพข้ามศีรษะ</t>
  </si>
  <si>
    <t>จัดซื้อเครื่องมัลติมีเดียโปรเจคเตอร์</t>
  </si>
  <si>
    <t>เครื่องมัลติมีเดียโปรเจคเตอร์</t>
  </si>
  <si>
    <t>จำนวน 1 เครื่อง</t>
  </si>
  <si>
    <t>ขนาดไม่น้อยกว่า 4,000 ANSI Lumens</t>
  </si>
  <si>
    <t>จัดซื้อโทรทัศน์ แอล อี ดี (LED TV)</t>
  </si>
  <si>
    <t xml:space="preserve"> - ขนาด 32 นิ้ว</t>
  </si>
  <si>
    <t xml:space="preserve"> - ขนาด 40 นิ้ว </t>
  </si>
  <si>
    <t>โทรทัศน์ แอล อี ดี (LED TV)</t>
  </si>
  <si>
    <t>จัดซื้อตู้เย็น</t>
  </si>
  <si>
    <t xml:space="preserve"> - ขนาด 7 คิว บิกฟุต</t>
  </si>
  <si>
    <t xml:space="preserve"> - ขนาด 16 คิว บิกฟุต</t>
  </si>
  <si>
    <t>ตู้เย็น</t>
  </si>
  <si>
    <t>จัดซื้อตู้แช่อาหาร ขนาด 45 คิวบิ๊กฟุต</t>
  </si>
  <si>
    <t>ตู้แช่อาหาร</t>
  </si>
  <si>
    <t>จัดซื้อเครื่องทำน้ำเย็น ขนาด 2 ก๊อก</t>
  </si>
  <si>
    <t>เครื่องทำน้ำเย็น</t>
  </si>
  <si>
    <t>เครื่องทำน้ำร้อน-น้ำเย็น</t>
  </si>
  <si>
    <t>จัดซื้อเครื่องทำน้ำร้อน-น้ำเย็น</t>
  </si>
  <si>
    <t>แบบต่อท่อ ขนาด 2 ก๊อก</t>
  </si>
  <si>
    <t>จัดซื้อเครื่องตัดหญ้า แบบข้อแข็ง</t>
  </si>
  <si>
    <t>จัดซื้อเครื่องตัดหญ้า แบบเข็น</t>
  </si>
  <si>
    <t>จัดซื้อเครื่องตัดหญ้า แบบล้อจักรยาน</t>
  </si>
  <si>
    <t>จัดซื้อเครื่องตัดหญ้า แบบนั่งขับ</t>
  </si>
  <si>
    <t>เครื่องตัดหญ้า แบบข้อแข็ง</t>
  </si>
  <si>
    <t>จำนวน 5 เครื่อง</t>
  </si>
  <si>
    <t>เครื่องตัดหญ้า แบบเข็น</t>
  </si>
  <si>
    <t>เครื่องตัดหญ้า แบบล้อจักรยาน</t>
  </si>
  <si>
    <t>เครื่องตัดหญ้า แบบนั่งขับ</t>
  </si>
  <si>
    <t>จัดซื้อเครื่องกำเนิดไฟฟ้า</t>
  </si>
  <si>
    <t>เครื่องกำเนิดไฟฟ้า</t>
  </si>
  <si>
    <t>ขนาด 5 กิโลวัตต์</t>
  </si>
  <si>
    <t xml:space="preserve">เครื่องรับส่งวิทยุ ชนิดติดรถยนต์ </t>
  </si>
  <si>
    <t>รถบรรทุก (ดีเซล) ขับเคลื่อน 4 ล้อ</t>
  </si>
  <si>
    <t>แบบมีช่องว่างด้านหลังคนขับ (CAB)</t>
  </si>
  <si>
    <t>เป็นไปอยางมีประสิทธิภาพ</t>
  </si>
  <si>
    <t>การปฏิบัติงานของพนักงาน</t>
  </si>
  <si>
    <t>จำนวน 2 คัน</t>
  </si>
  <si>
    <t xml:space="preserve">จัดซื้อรถบรรทุก (ดีเซล) ขนาด 1 ตัน </t>
  </si>
  <si>
    <t>ปริมาตรกระบอกสูบไม่ต่ำกว่า 2,400 ซีซี</t>
  </si>
  <si>
    <t>ขับเคลื่อน 4 ล้อ แบบดับเบิ้ลแค็บ</t>
  </si>
  <si>
    <t>จัดซื้อรถบรรทุก (ดีเซล) ขนาด 6 ตัน 6 ล้อ</t>
  </si>
  <si>
    <t xml:space="preserve">แบบบรรทุกน้ำเอนกประสงค์ </t>
  </si>
  <si>
    <t>รถบรรทุก (ดีเซล) ขนาด 6 ตัน 6 ล้อ</t>
  </si>
  <si>
    <t xml:space="preserve">จัดซื้อรถบรรทุกขยะ ขนาด 1 ตัน </t>
  </si>
  <si>
    <t xml:space="preserve"> - แบบเปิดข้างเทท้าย </t>
  </si>
  <si>
    <t>จำนวน 1 ตัว</t>
  </si>
  <si>
    <t>จัดซื้อเครื่องโทรสาร แบบกระดาษธรรมดา</t>
  </si>
  <si>
    <t>ส่งเอกสารได้ครั้งละ 30 แผ่น</t>
  </si>
  <si>
    <t xml:space="preserve">เครื่องโทรสาร </t>
  </si>
  <si>
    <t>เครื่องพิมพ์สำเนาระบบดิจิตอล</t>
  </si>
  <si>
    <t>ความละเอียด 300 *300 จุดต่อตารางนิ้ว</t>
  </si>
  <si>
    <t>จัดซื้อเครื่องพิมพ์สำเนาระบบดิจิตอล</t>
  </si>
  <si>
    <t xml:space="preserve"> จำนวน 1 เครื่อง</t>
  </si>
  <si>
    <t>จัดซื้อเครื่องเจาะกระดาษและเข้าเล่ม</t>
  </si>
  <si>
    <t>แบบเจาะกระดาษไฟฟ้าและเข้าเล่มมือโยก</t>
  </si>
  <si>
    <t>เครื่องเจาะกระดาษและเข้าเล่ม</t>
  </si>
  <si>
    <t>จัดซื้อเครื่องดูดฝุ่น ขนาด 25 ลิตร</t>
  </si>
  <si>
    <t>เครื่องดูดฝุ่น ขนาด 25 ลิตร</t>
  </si>
  <si>
    <t>จัดซื้อเครื่องพิมพ์ดีด ชนิดไม่มีหน่วย</t>
  </si>
  <si>
    <t>ความจำ</t>
  </si>
  <si>
    <t xml:space="preserve">เครื่องพิมพ์ดีด </t>
  </si>
  <si>
    <t>คาดว่าจะได้รับ</t>
  </si>
  <si>
    <t>ผลลัพธ์ที่</t>
  </si>
  <si>
    <t>รับผิดชอบ</t>
  </si>
  <si>
    <t>หน่วยงานที่</t>
  </si>
  <si>
    <r>
      <t>เ</t>
    </r>
    <r>
      <rPr>
        <sz val="13"/>
        <rFont val="TH SarabunIT๙"/>
        <family val="2"/>
      </rPr>
      <t>พื่อส่งเสริมการทำเกษตรกรรม</t>
    </r>
  </si>
  <si>
    <t>เพื่อเพิ่มทักษะภาษาอังกฤษ</t>
  </si>
  <si>
    <t>ต้อนรับ AEC</t>
  </si>
  <si>
    <t xml:space="preserve">ผู้บริหาร สมาชิกสภาฯ </t>
  </si>
  <si>
    <t>พนักงานเทศบาล ลูกจ้าง</t>
  </si>
  <si>
    <t>มีทักษะภาษาอังกฤษ</t>
  </si>
  <si>
    <t>สำหรับการสื่อสาร</t>
  </si>
  <si>
    <t xml:space="preserve">งานป้องกัน </t>
  </si>
  <si>
    <t>โครงการลด คัดแยก และใช้ประโยชน์</t>
  </si>
  <si>
    <t>เพื่อให้มีการลด คัดแยก และ</t>
  </si>
  <si>
    <t>หมู่ที่ 1 - หมู่ที่ 10</t>
  </si>
  <si>
    <t>มีการนำขยะกลับ</t>
  </si>
  <si>
    <t xml:space="preserve">จากขยะมูลฝอย  </t>
  </si>
  <si>
    <t>ใช้ประโยชน์จากขยะมูลผอย</t>
  </si>
  <si>
    <t>มาใช้ประโยชน์</t>
  </si>
  <si>
    <t>เพื่อใช้ในการจัดเก็บขยะ</t>
  </si>
  <si>
    <t>ถังขยะ</t>
  </si>
  <si>
    <t>ขยะได้รับการกำจัด</t>
  </si>
  <si>
    <t>ภายตำบลและสำนักงาน</t>
  </si>
  <si>
    <t>จำนวน 50 ใบ</t>
  </si>
  <si>
    <t>อย่างถูกวิธี</t>
  </si>
  <si>
    <t>เพื่อใช้สำหรับบำบัดน้ำเสีย</t>
  </si>
  <si>
    <t>บ่อบำบัดน้ำเสีย</t>
  </si>
  <si>
    <t>จำนวน 1 แห่ง</t>
  </si>
  <si>
    <t>โครงการก่อสร้างลานตากข้าว+ลานกีฬา หมู่ 10</t>
  </si>
  <si>
    <t>โครงการก่อสร้างอาคารสำนักงาน</t>
  </si>
  <si>
    <t>สร้างอาคารสำนักงาน</t>
  </si>
  <si>
    <t>เพื่อรองรับภารกิจ</t>
  </si>
  <si>
    <t>เทศบาลตำบลแห่งใหม่</t>
  </si>
  <si>
    <t>และรองรับการขยาย</t>
  </si>
  <si>
    <t>แห่งใหม่</t>
  </si>
  <si>
    <t>การดำเนินงานของ</t>
  </si>
  <si>
    <t>งานให้บริการประชาชน</t>
  </si>
  <si>
    <t>-  รองรับการขยาย</t>
  </si>
  <si>
    <t>ติดตั้งเครื่องปรับอากาศ</t>
  </si>
  <si>
    <t>อาคารสำนักงานเทศบาลแห่งใหม่</t>
  </si>
  <si>
    <t>โครงการปรับปรุงตกแต่งภายใน</t>
  </si>
  <si>
    <t>เพื่อตกแต่งสถานที่</t>
  </si>
  <si>
    <t>ราชการให้สะดวกในการ</t>
  </si>
  <si>
    <t>ให้บริการประชาชน</t>
  </si>
  <si>
    <t>โครงการขยายเขตประปาเข้าอาคาร</t>
  </si>
  <si>
    <t>สำนักงานเทศบาลแห่งใหม่</t>
  </si>
  <si>
    <t>เข้าสำนักงานแห่งใหม่</t>
  </si>
  <si>
    <t>ติดตั้งหม้อแปลงไฟฟ้าสำนักงาน</t>
  </si>
  <si>
    <t>เพื่อขยายเขตไฟฟ้า</t>
  </si>
  <si>
    <t>เทศบาลแห่งใหม่</t>
  </si>
  <si>
    <t>เข้าอาคารสำนักงานใหม่</t>
  </si>
  <si>
    <t xml:space="preserve">โครงการก่อสร้างโรงจอดรถ </t>
  </si>
  <si>
    <t>เพื่อใช้สำหรับบริการประชาชน</t>
  </si>
  <si>
    <t>ที่มาติดต่อราชการ</t>
  </si>
  <si>
    <t>โรงจอดรถ</t>
  </si>
  <si>
    <t>จำนวน 1 หลัง</t>
  </si>
  <si>
    <t>ประชาชนได้รับบริการ</t>
  </si>
  <si>
    <t>เทศบาลตำบล</t>
  </si>
  <si>
    <t>บึงระมาณ</t>
  </si>
  <si>
    <t>จัดซื้อไฟสัญญาณจราจรพร้อมติดตั้ง</t>
  </si>
  <si>
    <t>แผนพัฒนาสามปี (พ.ศ.2557-2559)  เทศบาลตำบลบึงระมาณ</t>
  </si>
  <si>
    <t>ปี 2558</t>
  </si>
  <si>
    <t>ปี 2559</t>
  </si>
  <si>
    <t>8.3 พัฒนาด้านการวางผังเมืองชุมชน</t>
  </si>
  <si>
    <t>รวม</t>
  </si>
  <si>
    <t>จัดซื้อเครื่องตัดถ่าง</t>
  </si>
  <si>
    <t>เครื่องตัดถ่าง</t>
  </si>
  <si>
    <t>จัดซื้อรถกระเช้า</t>
  </si>
  <si>
    <t>รถกระเช้า</t>
  </si>
  <si>
    <t>ขยายเขตไฟฟ้า</t>
  </si>
  <si>
    <t>เรือไฟเบอร์</t>
  </si>
  <si>
    <t>จัดซื้อเรืองท้องแบน</t>
  </si>
  <si>
    <t>เรือท้องแบน</t>
  </si>
  <si>
    <t>จำนวน 2 ลำ</t>
  </si>
  <si>
    <t>จัดซื้อเครื่องยนต์เรือท้องแบน</t>
  </si>
  <si>
    <t>เครื่องยนต์เรือท้องแบน</t>
  </si>
  <si>
    <t>จัดซื้อพัดลมไอน้ำ</t>
  </si>
  <si>
    <t>พัดลมไอน้ำ</t>
  </si>
  <si>
    <t>จำนวน 5 ตัว</t>
  </si>
  <si>
    <t>จัดซื้อพัดลมอุตสาหกรรม</t>
  </si>
  <si>
    <t>พัดลมอุตสาหกรรม</t>
  </si>
  <si>
    <t>จำนวน 10 ตัว</t>
  </si>
  <si>
    <t xml:space="preserve">จัดซื้อโต๊ะเอนกประสงค์ </t>
  </si>
  <si>
    <t xml:space="preserve">โต๊ะเอนกประสงค์ </t>
  </si>
  <si>
    <t>จำนวน 20 ตัว</t>
  </si>
  <si>
    <t>ตู้บานเลื่อน</t>
  </si>
  <si>
    <t>จำนวน 2 ตู้</t>
  </si>
  <si>
    <t>จัดซื้อซอฟต์แวร์ลิขสิทธิ์</t>
  </si>
  <si>
    <t>ซอฟต์ลิขสิทธิ์</t>
  </si>
  <si>
    <t>โครงการประชาสัมพันธ์ผลงาน</t>
  </si>
  <si>
    <t xml:space="preserve">ตามนโยบายผู้บริหารเทศบาล </t>
  </si>
  <si>
    <t xml:space="preserve">จัดซื้อรถตักหน้าขุดหลัง </t>
  </si>
  <si>
    <t>ชนิดขับเคลื่อนสี่ล้อ</t>
  </si>
  <si>
    <t>จัดซื้อตู้</t>
  </si>
  <si>
    <t>ตำบลบึงระมาณ</t>
  </si>
  <si>
    <t>ส่งเสริมอาชีพสตรี</t>
  </si>
  <si>
    <t>โครงการจัดประกวดคำขวัญของเทศบาล</t>
  </si>
  <si>
    <t>เพื่อส่งเสริมการมีส่วน</t>
  </si>
  <si>
    <t>รวมของประชาชน</t>
  </si>
  <si>
    <t>ประชาชนมีส่วนรวม</t>
  </si>
  <si>
    <t>กับเทศบาลตำบลบึงระมาณ</t>
  </si>
  <si>
    <t>โครงการรณรงค์ตัดต้นไม้ หญ้า ข้าง</t>
  </si>
  <si>
    <t>ถนนในเขตเทศบาลตำบลบึงระมาณ</t>
  </si>
  <si>
    <t>ถนนในเขตเทศบาลตำบล</t>
  </si>
  <si>
    <t>บึงระมาณมีความสะอาดเรียบร้อย</t>
  </si>
  <si>
    <t>โครงการรณรงค์ความปลอดภัยบนท้อง</t>
  </si>
  <si>
    <t xml:space="preserve">ถนน </t>
  </si>
  <si>
    <t xml:space="preserve"> -  ทาสีต้นไม้สะท้อนแสง</t>
  </si>
  <si>
    <t xml:space="preserve"> - ทาสีเหล็กกั้นโค้ง,เสาหลักกิโล</t>
  </si>
  <si>
    <t xml:space="preserve"> - ติดตั้งกระจกโค้งบริเวณจุดเสี่ยงภัย</t>
  </si>
  <si>
    <t>(สามแยก)</t>
  </si>
  <si>
    <t>สร้างความปลอดภัยในชีวิตและทรัพย์สินของประชาชน</t>
  </si>
  <si>
    <t>เพื่อส่งเสริมให้ประชาชน</t>
  </si>
  <si>
    <t>มีอาชีพ</t>
  </si>
  <si>
    <t>โครงการส่งเสริมอาชีพของประชาชน</t>
  </si>
  <si>
    <t>ประชาชนมีรายได้</t>
  </si>
  <si>
    <t>เพิ่มขึ้น</t>
  </si>
  <si>
    <t>จัดตั้งสภาเด็กและเยาวชน</t>
  </si>
  <si>
    <t>เพื่อส่งเสริมให้เด็กและเยาวชน</t>
  </si>
  <si>
    <t>มีส่วนร่วมในหมู่บ้าน</t>
  </si>
  <si>
    <t>เพื่อให้ประชาชนมี</t>
  </si>
  <si>
    <t>ลานกีฬา</t>
  </si>
  <si>
    <t>จากลานกีฬา</t>
  </si>
  <si>
    <t>เยาวชนมีส่วนร่วม</t>
  </si>
  <si>
    <t>โครงการปรับปรุงศูนย์พัฒนาเด็กเล็ก</t>
  </si>
  <si>
    <t>เพื่อรองรับการให้บริการ</t>
  </si>
  <si>
    <t>ศูนย์พัฒนาฯมีประสิทธิภาพ</t>
  </si>
  <si>
    <t>โครงการจ้างมหาวิทยาลัยของรัฐด้าน</t>
  </si>
  <si>
    <t>วิชาการและวิจัย</t>
  </si>
  <si>
    <t>โครงการจ้างการไฟฟ้าส่วนภูมิภาคปรับปรุง</t>
  </si>
  <si>
    <t>ระบบไฟฟ้าภายในบริเวณอาคารสำนักงาน</t>
  </si>
  <si>
    <t>ปรับปรุงระบบไฟฟ้า</t>
  </si>
  <si>
    <t>เพื่อเพิ่มประสิทธิในการทำงาน</t>
  </si>
  <si>
    <t>เพื่อปรับปรุงไฟฟ้า</t>
  </si>
  <si>
    <t xml:space="preserve"> บุคลากรทุกคนทำงาน</t>
  </si>
  <si>
    <t>ในชุมชน</t>
  </si>
  <si>
    <t>จัดทำป้ายฉุกเฉินตลอด 24 ชั่วโมง</t>
  </si>
  <si>
    <t>เพื่อให้สามารถบริการ</t>
  </si>
  <si>
    <t>ประชาชนได้อย่างทันท่วงที</t>
  </si>
  <si>
    <t>ป้ายฉุกเฉิน</t>
  </si>
  <si>
    <t>จำนวน 1 ป้าย</t>
  </si>
  <si>
    <t>บริการอย่างรวดเร็ว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</si>
  <si>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</si>
  <si>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</si>
  <si>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</si>
  <si>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</si>
  <si>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</si>
  <si>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</si>
  <si>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</si>
  <si>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</si>
  <si>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</si>
  <si>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37</t>
  </si>
  <si>
    <t>39</t>
  </si>
  <si>
    <t>40</t>
  </si>
  <si>
    <t>42</t>
  </si>
  <si>
    <t>43</t>
  </si>
  <si>
    <t>44</t>
  </si>
  <si>
    <t>45</t>
  </si>
  <si>
    <t>49</t>
  </si>
  <si>
    <t>50</t>
  </si>
  <si>
    <t>51</t>
  </si>
  <si>
    <t>52</t>
  </si>
  <si>
    <t>53</t>
  </si>
  <si>
    <t>56</t>
  </si>
  <si>
    <t>57</t>
  </si>
  <si>
    <t>58</t>
  </si>
  <si>
    <t>63</t>
  </si>
  <si>
    <t>64</t>
  </si>
  <si>
    <t>67</t>
  </si>
  <si>
    <t>71</t>
  </si>
  <si>
    <t>73</t>
  </si>
  <si>
    <t>โครงการจ้างที่ปรึกษาออกแบบปรับปรุง</t>
  </si>
  <si>
    <t xml:space="preserve">ภูมิทัศน์บึงระมาณ </t>
  </si>
  <si>
    <t xml:space="preserve"> - ปรับปรุงภูมิทัศน์</t>
  </si>
  <si>
    <t>มีทัศนีย์ภาพที่สวยงาม</t>
  </si>
  <si>
    <t>โครงการจัดทำซุ้มเฉลิมพระเกียรติ</t>
  </si>
  <si>
    <t>เพื่อเป็นการเฉลิมพระเกียรติ</t>
  </si>
  <si>
    <t>พระบาทสมเด็จพระเจ้า</t>
  </si>
  <si>
    <t xml:space="preserve">อยู่หัว </t>
  </si>
  <si>
    <t>ซุ้มเฉลิมพระเกียติ</t>
  </si>
  <si>
    <t>ได้มีการแสดงความ</t>
  </si>
  <si>
    <t>จงรักภักดีต่อ</t>
  </si>
  <si>
    <t>อยู่หัว</t>
  </si>
  <si>
    <t>สายดับเพลิง</t>
  </si>
  <si>
    <t>จัดซื้อรถฟาร์มแทรกเตอร์</t>
  </si>
  <si>
    <t>รถฟาร์มแทรกเตอร์</t>
  </si>
  <si>
    <t>จัดซื้อรถดับเพลิง</t>
  </si>
  <si>
    <t>รถดับเพลิง</t>
  </si>
  <si>
    <t>จัดซื้อวัสดุ-ครุภัณฑ์ที่จำเป็นต่อการบริหาร</t>
  </si>
  <si>
    <t>วัสดุ-ครุภัณฑ์</t>
  </si>
  <si>
    <t>ขยายเขตไฟฟ้าทุกหมู่บ้าน</t>
  </si>
  <si>
    <t>หมู่ที่ 1-10</t>
  </si>
  <si>
    <t>ร่างกายและจิตใจที่ดี</t>
  </si>
  <si>
    <t>(ลงชื่อ)</t>
  </si>
  <si>
    <t>ตำแหน่ง</t>
  </si>
  <si>
    <t>ผู้เสนอโครงการ</t>
  </si>
  <si>
    <t xml:space="preserve"> (นายประโรม   รอดเงิน)</t>
  </si>
  <si>
    <t>นายกเทศมนตรีตำบลบึงระมาณ</t>
  </si>
  <si>
    <t>โครงการแข่งขันกีฬาเทศบาล</t>
  </si>
  <si>
    <t>ต้านยาเสพติด  ประจำปี</t>
  </si>
  <si>
    <t>เพื่อให้ประชาชนและ</t>
  </si>
  <si>
    <t>เยาวชนออกกำลังกาย</t>
  </si>
  <si>
    <t>ประชาชนมีสุขภาพ</t>
  </si>
  <si>
    <t>(ระบบประกันสุขภาพระดับท้องถิ่น)</t>
  </si>
  <si>
    <t>คนในท้องถิ่น</t>
  </si>
  <si>
    <t>ประชาชนทุกเพศ</t>
  </si>
  <si>
    <t>และทุกวัย</t>
  </si>
  <si>
    <t>แข็งแรง</t>
  </si>
  <si>
    <t>เด็กเล็กเทศบาลตำบลบึงระมาณ</t>
  </si>
  <si>
    <t>ศพด.ทต.บึงระมาณ</t>
  </si>
  <si>
    <t>ได้รับการ</t>
  </si>
  <si>
    <t>กองการศึกษา</t>
  </si>
  <si>
    <t>สนับสนุนหนังสือ</t>
  </si>
  <si>
    <t>โครงการขุดลอกคลองภายในเขต</t>
  </si>
  <si>
    <t>เทศบาล เพื่อแก้ไขปัญหาน้ำท่วม</t>
  </si>
  <si>
    <t>ของเทศบาลตำบลบึงระมาณ</t>
  </si>
  <si>
    <t>วัดในเขตเทศบาลตำบลบึงระมาณ</t>
  </si>
  <si>
    <t>- วัดในเขต</t>
  </si>
  <si>
    <t>โครงการบรรพชาหมู่ ภิกษุสามเณร</t>
  </si>
  <si>
    <t>ถวายเป็นพระราชกุศล 5 ธันวามหาราช</t>
  </si>
  <si>
    <t>ส่งเสริมพุทธศาสนาและ</t>
  </si>
  <si>
    <t>ถวายเป็นพระราชกุศล</t>
  </si>
  <si>
    <t>- ประชาชนในเขต</t>
  </si>
  <si>
    <t>พัฒนาด้านการวางผังเมืองชุมชน</t>
  </si>
  <si>
    <t>โครงการจัดทำผังเมืองชุมชน</t>
  </si>
  <si>
    <t>เพื่อให้ มีการวางแผน</t>
  </si>
  <si>
    <t>พัฒนาพื้นที่เหมาะสม</t>
  </si>
  <si>
    <t>จัดทำผังชุมชน</t>
  </si>
  <si>
    <t>-  พัฒนาองค์กรให้ทันสมัย</t>
  </si>
  <si>
    <t>สนับสนุนและร่วมจัดกิจกรรมเกี่ยวกับ</t>
  </si>
  <si>
    <t>งานรัฐพิธีต่างๆ</t>
  </si>
  <si>
    <t>- คณะผู้บริหารพนักงาน</t>
  </si>
  <si>
    <t>ประชาชนเข้าร่วมพิธีฯ</t>
  </si>
  <si>
    <t>ได้รับสารอาหารครบ</t>
  </si>
  <si>
    <t>อาหารกลางบริโภคมีคุณค่า</t>
  </si>
  <si>
    <t>ที่ดี</t>
  </si>
  <si>
    <t>59</t>
  </si>
  <si>
    <t>62</t>
  </si>
  <si>
    <t>72</t>
  </si>
  <si>
    <t>74</t>
  </si>
  <si>
    <t>80</t>
  </si>
  <si>
    <t>เทศบาลตำบลบึงระมาณ</t>
  </si>
  <si>
    <t>- จัดเช่าพื้นอินเตอร์เนท</t>
  </si>
  <si>
    <t>ประชาชนได้มี</t>
  </si>
  <si>
    <t>โครงการสำรวจความพึงพอใจ</t>
  </si>
  <si>
    <t>ของประชาชนต่อการให้บริการ</t>
  </si>
  <si>
    <t>เพื่อปรับปรุง</t>
  </si>
  <si>
    <t>การให้บริการ</t>
  </si>
  <si>
    <t xml:space="preserve"> โครงการประสานแผนพัฒนาท้องถิ่น (พ.ศ.2555-2557)  ของเทศบาลตำบลบึงระมาณ</t>
  </si>
  <si>
    <t xml:space="preserve"> ขอบเขต/ประเภทโครงการประสานแผน</t>
  </si>
  <si>
    <t>โครงการรณรงค์การขับขี่ปลอดภัย</t>
  </si>
  <si>
    <t>โรคไข้หวัดนก โรคพิษสุนัขบ้า ฯลฯ</t>
  </si>
  <si>
    <t xml:space="preserve"> ( เด็กศูนย์พัฒนาเด็กเล็ก ทต.บึงระมาณ)</t>
  </si>
  <si>
    <t>ให้เด็กได้ทำกิจกรรม</t>
  </si>
  <si>
    <t>ให้เด็กเล็กมี</t>
  </si>
  <si>
    <t>พัฒนาการที่ดี</t>
  </si>
  <si>
    <t>รายละเอียดประกอบการเสนอขอรับการสนับสนุนงบประมาณรายจ่ายประจำปีงบประมาณ พ.ศ.2554</t>
  </si>
  <si>
    <t>ในขั้นของคณะกรรมาธิการวิสามัญพิจารณาร่างพระราชบัญญัติงบประมาณรายจ่ายประจำปีงบประมาณ พ.ศ.2554</t>
  </si>
  <si>
    <t>จังหวัด</t>
  </si>
  <si>
    <t>อำเภอ</t>
  </si>
  <si>
    <t>ตำบล</t>
  </si>
  <si>
    <t>องค์กรปกครองส่วนท้องถิ่น</t>
  </si>
  <si>
    <t>โครงการ
พร้อมปริมาณงาน/รายละเอียด</t>
  </si>
  <si>
    <t>พิษณุโลก</t>
  </si>
  <si>
    <t>ปลักแรด</t>
  </si>
  <si>
    <t xml:space="preserve"> ก่อสร้างลาดยาง กว้าง 6 เมตร ยาว 1,200 เมตร</t>
  </si>
  <si>
    <t>สายบ้านหล่ายโพธิ์หมู่ที่ 7 ต.ปลักแรด ถึง บ้านวังเป็ด</t>
  </si>
  <si>
    <t>ตำบลบางระกำ</t>
  </si>
  <si>
    <t>1.โครงการก่อสร้างถนนลาดยางสายหล่ายโพธิ์ - วังเป็ด</t>
  </si>
  <si>
    <t>2.โครงการก่อสร้างถนนลาดยางสายหล่ายโพธิ์-บ้านไร่</t>
  </si>
  <si>
    <t>พร้อมวางท่อลอดเหลี่ยม สายบ้ายหล่ายพธิ์ หมู่ที่ 7</t>
  </si>
  <si>
    <t>ต.ปลักแรด ถึง บ้านไร่วังตามิด  ต.บางระกำ</t>
  </si>
  <si>
    <t>3.โครงการก่อสร้างถนนลาดยางสายบ้านตะเภาทอง</t>
  </si>
  <si>
    <t>เฉลิมพระเกียรติ ต.ปลักแรด - บ้านหัวขัวหมู่ที่1 ต.พันเสา</t>
  </si>
  <si>
    <t xml:space="preserve">4.โครงการก่อสร้างถนนลาดยางสายหนองมะปราง </t>
  </si>
  <si>
    <t>โครงการขยายเขตประปาหมู่บ้าน ภายในเขตเทศบาล</t>
  </si>
  <si>
    <t>โครงการก่อสร้างรางระบายน้ำ คสล. หมู่ที่ 10 ซอยนาโล้</t>
  </si>
  <si>
    <t>โครงการขุดรางระบายน้ำ หมู่ที่ 6 บริเวณบึงขาม</t>
  </si>
  <si>
    <t>โครงการขุดลอกคลองหล่ายไก่เถื่อน  หมู่ที่ 1</t>
  </si>
  <si>
    <t>บ้านกำนัน เทียนชัย ไปจนลงคลอง (ผ่านหน้าวัด)</t>
  </si>
  <si>
    <t>โครงการก่อสร้างรางระบายน้ำ คสล. หมู่ที่ 2 สายหน้า</t>
  </si>
  <si>
    <t>ติดตั้งหอกระจายข่าวหมู่บ้าน ม.2 และ ม.4</t>
  </si>
  <si>
    <t>ติดตั้งระบบเสียงตามสายหมู่บ้าน ม.7 และ ม.8</t>
  </si>
  <si>
    <t>โครงการติดตั้งเครื่องกรองน้ำประปา หมู่บ้าน</t>
  </si>
  <si>
    <t>หมู่ที่ 2,3,7,9 และ 10</t>
  </si>
  <si>
    <t>โครงการขุดคลองและทางระบายน้ำ จากหนองยาว</t>
  </si>
  <si>
    <t>ไปหนองปากคลอง หมู่ที่ 4</t>
  </si>
  <si>
    <t>ติดตั้งลำโพงเพิ่ม</t>
  </si>
  <si>
    <t>ข่าวสาร</t>
  </si>
  <si>
    <t>ทำนาโยนเพิ่มผลผลิต</t>
  </si>
  <si>
    <t>โครงการส่งเสริมและพัฒนาฝึกอบรม</t>
  </si>
  <si>
    <t>" งานประเพรีไหว้หลวงพ่ออินทร์</t>
  </si>
  <si>
    <t>งานกินปลา ชมหมาบางแก้ว "</t>
  </si>
  <si>
    <t>โครงการฝึกอบรมและศึกษาดูงานเพื่อ</t>
  </si>
  <si>
    <t>เพิ่มศักยภาพให้แก่ สมาชิก อปพร.</t>
  </si>
  <si>
    <t>โครงการแก้ไขปัญหาสังคม</t>
  </si>
  <si>
    <t xml:space="preserve"> เรือนแก้ว  หมู่ที่ 4</t>
  </si>
  <si>
    <t>โครงการก่อสร้างถนน คสล. สายบ้านนานเอิ่น</t>
  </si>
  <si>
    <t>ปานนิ่ม หมู่ที่ 4</t>
  </si>
  <si>
    <t>หมู่ที่ 4</t>
  </si>
  <si>
    <t>4 x 0.10 x 250 ม</t>
  </si>
  <si>
    <t>3 x 0.10 x 135 ม.</t>
  </si>
  <si>
    <t>โครงการก่อสร้างถนน คสล. สายหนองกระสังข์</t>
  </si>
  <si>
    <t>โครงการก่อสร้างถนน คสล. สายบ้านตาพวง</t>
  </si>
  <si>
    <t>โครงการก่อสร้างถนนลูกรัง สายหนองสองห้อง</t>
  </si>
  <si>
    <t>โครงการก่อสร้างถนนลูกรัง สายนายนาค พันมา</t>
  </si>
  <si>
    <t>โครงการก่อสร้างถนนลูกรัง สายบ้านนายเปรม</t>
  </si>
  <si>
    <t xml:space="preserve"> แก้วกล่อม หมู่ที่ 4</t>
  </si>
  <si>
    <t>โครงการก่อสร้างถนนลูกรัง สายบ้านนายเนียร</t>
  </si>
  <si>
    <t xml:space="preserve"> แรดทอง หมู่ที่ 4</t>
  </si>
  <si>
    <t>โครงการรณรงค์ป้องกัน/แก้ไขปัญหา</t>
  </si>
  <si>
    <t>ยาเสพติดในพื่นที่ ทต.บึงระมาณ</t>
  </si>
  <si>
    <t>ประชาคมระดับตำบล เพื่อจัดทำแผนชุมชน</t>
  </si>
  <si>
    <t>-   ก่อสร้างถนน ลาดยาง</t>
  </si>
  <si>
    <t>กว้าง 6 ม. ยาว 1,500 ม.</t>
  </si>
  <si>
    <t>ช่วงที่ 1 กว้าง 6 ม. ยาว 700 ม.</t>
  </si>
  <si>
    <t>ช่วงที่ 2 กว้าง 4 ม. ยาว 1,300 ม.</t>
  </si>
  <si>
    <t xml:space="preserve">โครงการก่อสร้างถนนลูกรัง สายบ้านนางเช้า </t>
  </si>
  <si>
    <t>เขียวดำ หมู่ที่ 4</t>
  </si>
  <si>
    <t xml:space="preserve">โครงการก่อสร้างถนน คสล. บ้านนายสังวอน </t>
  </si>
  <si>
    <t>คล้ายทอง หมู่ที่ 4</t>
  </si>
  <si>
    <t>อบรมเพิ่มประสิทธิภาพ</t>
  </si>
  <si>
    <t>ศึกษาดูงาน 1 โครงการ</t>
  </si>
  <si>
    <t>เพื่อจัดกิจกรรมให้ความรู้</t>
  </si>
  <si>
    <t>และปลูกจิตสำนึก</t>
  </si>
  <si>
    <t>เจ้าหน้าที่ปฏิบัติ</t>
  </si>
  <si>
    <t>ประชาชนมีความปลอดภัย</t>
  </si>
  <si>
    <t>งานป้องกัน</t>
  </si>
  <si>
    <t>กลุ่มเครือข่าย</t>
  </si>
  <si>
    <t>ผู้ยากไร้มีที่อยู่อาศัย</t>
  </si>
  <si>
    <t>การแก้ไขปัญหายาเสพติด</t>
  </si>
  <si>
    <t>และปัญหาสังคม</t>
  </si>
  <si>
    <t>บนท้องถนน</t>
  </si>
  <si>
    <t>โครงการจัดระบบการแพทย์ฉุกเฉิน</t>
  </si>
  <si>
    <t>ประจำเทศบาล</t>
  </si>
  <si>
    <t>เพื่อเพิ่มความรู้ผู้ปฏิบัติการ</t>
  </si>
  <si>
    <t>เพื่อลดอุบัติเหตุทางถนน</t>
  </si>
  <si>
    <t xml:space="preserve">ประชาชนในเขต </t>
  </si>
  <si>
    <t>77</t>
  </si>
  <si>
    <t>81</t>
  </si>
  <si>
    <t>87</t>
  </si>
  <si>
    <t>91</t>
  </si>
  <si>
    <t>ในระบบการแพทย์ฉุกเฉิน</t>
  </si>
  <si>
    <t>ให้ความรู้การขับขี่</t>
  </si>
  <si>
    <t>ปลอดภัยแก่ประชาชน</t>
  </si>
  <si>
    <t>จัดฝึกอบรมหรือจัด</t>
  </si>
  <si>
    <t>ส่งเจ้าหน้าที่เข้าอบรม</t>
  </si>
  <si>
    <t>มีการช่วยเหลือประชาชน</t>
  </si>
  <si>
    <t>อย่างถูกต้อง</t>
  </si>
  <si>
    <t>งานป้องกันฯ</t>
  </si>
  <si>
    <t>การป้องกันภัยสาธารณภัยฯ</t>
  </si>
  <si>
    <t>โครงการฝังท่อระบายน้ำ ท่อลอดเหลี่ยม</t>
  </si>
  <si>
    <t>หรือท่อกลมเพื่อระบายน้ำภายในตำบล</t>
  </si>
  <si>
    <t>โครงการซักซ้อมแผนป้องกันและบรรเทา</t>
  </si>
  <si>
    <t>สาธารณภัย ภัยหนาว ภัยแล้ง อัคคีภัย</t>
  </si>
  <si>
    <t>อุทกภัย</t>
  </si>
  <si>
    <t>เตรียมความพร้อม</t>
  </si>
  <si>
    <t>สำหรับช่วยเหลือ</t>
  </si>
  <si>
    <t>- ฝังท่อซีเมนต์</t>
  </si>
  <si>
    <t>ท่อลอดเหลี่ยม</t>
  </si>
  <si>
    <t>- จัดอบรมให้</t>
  </si>
  <si>
    <t>ความรู้แก่ เจ้าหน้าที่</t>
  </si>
  <si>
    <t>และประชาชน</t>
  </si>
  <si>
    <t>ความช่วยเหลือ</t>
  </si>
  <si>
    <t>ได้ทันท่วงที</t>
  </si>
  <si>
    <t>โครงการช่วยเหลือผู้ประสบภัยเบื้องต้น</t>
  </si>
  <si>
    <t>ที่ประสบภัยธรรมชาติ หรือสาธารณภัย</t>
  </si>
  <si>
    <t>ให้ความช่วยเหลือเบื้อง</t>
  </si>
  <si>
    <t>ต้นสำหรับผู้ประสบภัย</t>
  </si>
  <si>
    <t>- จัดหาสิ่งดำรงชีวิต</t>
  </si>
  <si>
    <t>เบื้องต้น เช่นถุงยังชีพ</t>
  </si>
  <si>
    <t>ถังบรรจุน้ำ ฯลฯ</t>
  </si>
  <si>
    <t>โครงการแข่งเรือประเพณีชิงถ้วย</t>
  </si>
  <si>
    <t>พระราชทานสมเด็จพระบรมโอรสาธิราชฯ</t>
  </si>
  <si>
    <t>ประจำปี ของเทศบาล</t>
  </si>
  <si>
    <t xml:space="preserve">ชมหมาบางแก้ว </t>
  </si>
  <si>
    <t>สนับสนุนงบประมาณงานประเพณี</t>
  </si>
  <si>
    <t xml:space="preserve">ไหว้หลวงพ่ออินทร์ กินปลา </t>
  </si>
  <si>
    <t>ของดีประจำอำเภอ</t>
  </si>
  <si>
    <t>ส่งเสริมประเพณี</t>
  </si>
  <si>
    <t>ปรับปรุงภูมิทัศน์พื้นที่ภายในเขต</t>
  </si>
  <si>
    <t>มีการวางแผนการใช้</t>
  </si>
  <si>
    <t>พื้นที่ในเขตเทศบาล</t>
  </si>
  <si>
    <t>โครงการก่อสร้างห้องน้ำบริเวณ</t>
  </si>
  <si>
    <t>สำนักงานเทศบาล</t>
  </si>
  <si>
    <t>ประชาชนได้ใช้</t>
  </si>
  <si>
    <t>ประโยชน์</t>
  </si>
  <si>
    <t>จัดทำชุดภาชนะรองรับขยะอันตราย</t>
  </si>
  <si>
    <t>เพื่อรองรับขยะอันตราย</t>
  </si>
  <si>
    <t>ที่ประชาชนคัดแยก</t>
  </si>
  <si>
    <t>ชุดภาชนะรองรับ</t>
  </si>
  <si>
    <t>จำนวน 5 ชุด</t>
  </si>
  <si>
    <t>ควบคุมมลพิษ</t>
  </si>
  <si>
    <t>จัดทำชุดภาชนะรองรับขยะคัดแยกภาย</t>
  </si>
  <si>
    <t>ในเทศบาล</t>
  </si>
  <si>
    <t>ที่ได้รับมาจากประชาชน</t>
  </si>
  <si>
    <t>ชุดภาชนะรองรับขยะ</t>
  </si>
  <si>
    <t>- เครื่องคอมพิวเตอร์ PC</t>
  </si>
  <si>
    <t>(คุรุภัณฑ์อื่น)</t>
  </si>
  <si>
    <t>จัดซื้อเลื่อยยนต์</t>
  </si>
  <si>
    <t>จัดซื้อไฟสัญญาณจราจร</t>
  </si>
  <si>
    <t>เพื่อใช้ในกิจการงาน</t>
  </si>
  <si>
    <t>ของเทศบาล</t>
  </si>
  <si>
    <t>การใช้ท้องถนน</t>
  </si>
  <si>
    <t>จัดซื้อครุภัณฑ์โฆษณาและเผยแพร่</t>
  </si>
  <si>
    <t>กล้องถ่ายรูปดิจิตอล</t>
  </si>
  <si>
    <t>เพื่อใช้ในงานป้องกัน</t>
  </si>
  <si>
    <t>และบรรเทาสาธารณภัย</t>
  </si>
  <si>
    <t>คอมพิวเตอร์ 1 เครื่อง</t>
  </si>
  <si>
    <t>ปริ๊นเตอร์ A4 1 เครื่อง</t>
  </si>
  <si>
    <t>จำนวน 1 อัน</t>
  </si>
  <si>
    <t>ดิจิตอล 1 ตัว</t>
  </si>
  <si>
    <t>จัดซื้อเครื่องถ่ายรูป</t>
  </si>
  <si>
    <t>การทำงาน</t>
  </si>
  <si>
    <t>การทำงานของเทศบาล</t>
  </si>
  <si>
    <t xml:space="preserve"> หมู่ที่ 9 บ้านหนองมะปราง ถึงหัวทุ่งยอ หมู่ที่ 3</t>
  </si>
  <si>
    <t>ก่อสร้างถนน คสล.ระยะทาง 2,800 เมตร กว้าง 4 เมตร</t>
  </si>
  <si>
    <t>ก่อสร้างถนน คสล.ระยะทาง 270 เมตร กว้าง 4 เมตร</t>
  </si>
  <si>
    <t>สายหมู่ 6 หล่ายมือมี ถึง หมู่3 บึงขาม</t>
  </si>
  <si>
    <t>ขุดลอก ระยะ 1,000 เมตร กว้าง 50เมตร ลึก 3 เมตร</t>
  </si>
  <si>
    <t>ก่อสร้างถนน คสล. กว้าง 4 ม.ยาว 500 ม.</t>
  </si>
  <si>
    <t>เด็กมีสุขภาพ/จิตใจ</t>
  </si>
  <si>
    <t>ขุดระยะ200 เมตร</t>
  </si>
  <si>
    <t>ไม่มีน้ำท่วมขัง</t>
  </si>
  <si>
    <t>ขุดระยะ 120 เมตร</t>
  </si>
  <si>
    <t>- ก่อสร้างถนน คสล.</t>
  </si>
  <si>
    <t>- เพิ่มประสิทธิภาพ</t>
  </si>
  <si>
    <t>เสริมสร้างความสัมพันธ์ในครอบครัว</t>
  </si>
  <si>
    <t>สัมพันธ์คนในครอบครัว</t>
  </si>
  <si>
    <t>จัดกิจกรรมส่งเสริมความ</t>
  </si>
  <si>
    <t>ลดปัญหาทางสังคม</t>
  </si>
  <si>
    <t>จัดซื้อครุภัณฑ์สำนักงาน</t>
  </si>
  <si>
    <t>- ซื้อโต๊ะและเก้าอี้สำหรับพนักงาน</t>
  </si>
  <si>
    <t>- ซื้อเก้าอี้สำหรับผู้มารับบริการเทศบาล</t>
  </si>
  <si>
    <t>ประชาชนที่มารับบริการ</t>
  </si>
  <si>
    <t>เจ้าหน้าที่ อปพร.</t>
  </si>
  <si>
    <t>โครงการสงเคราะห์ เจ้าหน้าที่ อปพร.</t>
  </si>
  <si>
    <t>เพื่อเป็นการช่วยเหลือ</t>
  </si>
  <si>
    <t>ค่าชดเชย ค่ารักษาพยาบาล</t>
  </si>
  <si>
    <t>อปพร.ที่ประสบ</t>
  </si>
  <si>
    <t>อุบัติเหตุในการปฏิบัติ</t>
  </si>
  <si>
    <t>งานของเทศบาล</t>
  </si>
  <si>
    <t>ส่งเสริมการจำหน่าย</t>
  </si>
  <si>
    <t>ผลิตภัณฑ์ชุมชนและ</t>
  </si>
  <si>
    <t>การท่องเที่ยว</t>
  </si>
  <si>
    <t>- กลุ่มอาชีพของ</t>
  </si>
  <si>
    <t>เทศบาลและอำเภอ</t>
  </si>
  <si>
    <t>บางระกำ</t>
  </si>
  <si>
    <t>ประชาชนได้</t>
  </si>
  <si>
    <t>ประชาสัมพันธ์สินค้า</t>
  </si>
  <si>
    <t>ของชุมชน</t>
  </si>
  <si>
    <t>อำเภอบาระกำ</t>
  </si>
  <si>
    <t>อปท.ในอ.บาระกำ</t>
  </si>
  <si>
    <t>กิ่งกาชาด</t>
  </si>
  <si>
    <t>สนับสนุนงบประมาณกิ่งกาชาด</t>
  </si>
  <si>
    <t>เพื่อดำเนินกิจกรรม</t>
  </si>
  <si>
    <t>ที่เป็นสาธารณประโยชน์</t>
  </si>
  <si>
    <t>ประชาชนในเขต</t>
  </si>
  <si>
    <t>ประชาชน</t>
  </si>
  <si>
    <t>เพื่อให้น้ำอุปโภค-บริโภค</t>
  </si>
  <si>
    <t>ใสสะอาด</t>
  </si>
  <si>
    <t>สะอาด ปลอดภัย</t>
  </si>
  <si>
    <t>ลูกเสือชาวบ้าน/ อปพร./ตำรวจบ้าน</t>
  </si>
  <si>
    <t>อย่างน้อย 50 คน</t>
  </si>
  <si>
    <t>จัดฝึกอบรมประชาชน</t>
  </si>
  <si>
    <t>เจ้าหน้าที่ปฏิบัติในหมู่บ้าน</t>
  </si>
  <si>
    <t>โครงการอุดหนุนอาหารกลางวัน</t>
  </si>
  <si>
    <t>โครงการสนับสนุน/ส่งเสริม</t>
  </si>
  <si>
    <t>กิจการของ ศพด.ทต.บึงระมาณ</t>
  </si>
  <si>
    <t>และพัฒนาครูผู้ดูแลเด็ก</t>
  </si>
  <si>
    <t>และพัฒนาบุคลากรครู ศพด.</t>
  </si>
  <si>
    <t>ทุนการศึกษาและส่งบุคลากร</t>
  </si>
  <si>
    <t>ฝึกอบรมในหลักสูตรต่างๆ</t>
  </si>
  <si>
    <t>ค่าตอบแทน/ เงินประกันสังคม</t>
  </si>
  <si>
    <t>จัดหาอุปกรณ์การศึกษาต่างๆ</t>
  </si>
  <si>
    <t>รายละเอียดโครงการพัฒนา</t>
  </si>
  <si>
    <t>แผนพัฒนาสามปี (พ.ศ.2557 - 2559)</t>
  </si>
  <si>
    <t>ยุทธศาสตร์แผนพัฒนาจังหวัดที่ 1</t>
  </si>
  <si>
    <t xml:space="preserve">     ยุทธศาสตร์ที่ 1 ยุทธศาสตร์การพัฒนาด้านสาธารณูปโภคสาธารณูปการ</t>
  </si>
  <si>
    <t xml:space="preserve">                    1.1 การพัฒนาโครงสร้างทางด้านคมนาคม</t>
  </si>
  <si>
    <t>ประเพณีวัฒนธรรม</t>
  </si>
  <si>
    <t>ท้องถิ่นได้รับการส่งเสริม</t>
  </si>
  <si>
    <t>น้ำเสียได้รับการบำบัด</t>
  </si>
  <si>
    <t>ก่อนปล่อยลงสู่ธรรมชาติ</t>
  </si>
  <si>
    <t>/ศูนย์บริการสาธารณสุข</t>
  </si>
  <si>
    <t>โครงการก่อสร้างศูนย์สุขภาพชุมชน</t>
  </si>
  <si>
    <t>โครงการก่อสร้างคลินิกสัตว์</t>
  </si>
  <si>
    <t>สำนักปลัด/</t>
  </si>
  <si>
    <t>โครงการก่อสร้างถนนลูกรังซอยจันทร์  มาขาว</t>
  </si>
  <si>
    <t>โครงการก่อสร้างถนนลาดยางบ้านนายจอด คงเกิด</t>
  </si>
  <si>
    <t>โครงการก่อสร้างถนนลูกรังสายบ้านนางนี คงเกิด</t>
  </si>
  <si>
    <t>โครงการก่อสร้างถนนลูกรังสายคันคลองปลักแรด</t>
  </si>
  <si>
    <t>โครงการก่อสร้างถนน คสล.สายหัวทุ่งยอ หมู่ 3</t>
  </si>
  <si>
    <t>เชื่อมต่อเทศบาลปลักแรด</t>
  </si>
  <si>
    <t>โครงการก่อสร้างท่อลอดเหลี่ยมคลองมาบแห้ง</t>
  </si>
  <si>
    <t>โครงการก่อสร้างถนนลูกรังเลาะคลองมาบแห้ง</t>
  </si>
  <si>
    <t>โครงการก่อสร้างถนน คสล. หมู่ที่ 3</t>
  </si>
  <si>
    <t>โครงการก่อสร้างถนนลูกรังสายบ้านนายยนต์</t>
  </si>
  <si>
    <t>โครงการก่อสร้างถนนลูกรังเลาะคลองไปหนอง</t>
  </si>
  <si>
    <t>โครงการก่อสร้างท่อลอดเหลี่ยมถนนสายปลักแรด</t>
  </si>
  <si>
    <t>ก่อสร้างถนน ศสล.</t>
  </si>
  <si>
    <t>กว้าง 4 ม.ยาว 100 ม.</t>
  </si>
  <si>
    <t>กว้าง 4 ม. ยาว 1000 ม.</t>
  </si>
  <si>
    <t>โครงการก่อสร้างถนนลูกรังสายหนองกระสังข์</t>
  </si>
  <si>
    <t xml:space="preserve"> หมู่ที่ 4</t>
  </si>
  <si>
    <t>โครงการก่อสร้างถนนลูกรัง สายบ้านนางเลียม ถึง</t>
  </si>
  <si>
    <t>หนองกระทุ่ม หมู่ที่ 4</t>
  </si>
  <si>
    <t>โครงการก่อสร้างถนนคอนกรีตเสริมเหล็กสาย</t>
  </si>
  <si>
    <t>โครงการก่อสร้างถนนลูกรังสายบ้านนายสุวรรณ</t>
  </si>
  <si>
    <t>โครงการก่อสร้างถนนลูกรังสายบ้านนางแตงกวา</t>
  </si>
  <si>
    <t>กว้าง 3 ม. ยาว 800 ม.</t>
  </si>
  <si>
    <t>กว้าง 6 ม. ยาว 5,120 ม.</t>
  </si>
  <si>
    <t>กว้าง 6 ม. ยาว 700 ม.</t>
  </si>
  <si>
    <t>กว้าง 6 ม. ยาว 300 ม</t>
  </si>
  <si>
    <t xml:space="preserve">โครงการก่อสร้างถนนลูกรังสายบ้านนายเรียน </t>
  </si>
  <si>
    <t>เรือนแก้ว หมู่ที่ 4</t>
  </si>
  <si>
    <t>โครงการก่อสร้างถนนลูกรังสายบ้านนายธราเทพ</t>
  </si>
  <si>
    <t>โครงการก่อสร้างถนนลูกรัง  หมู่ที่ 5</t>
  </si>
  <si>
    <t>โครงการก่อสร้างถนน คสล.ต่อจาก ทต.ปลักแรด</t>
  </si>
  <si>
    <t>ทต.ปลักแรด นาหมัน ไปสุดเขต ทต.บึงระมาณ</t>
  </si>
  <si>
    <t>โครงการก่อสร้างถนนลูกรังสายหนองบัว หมู่ที่ 5</t>
  </si>
  <si>
    <t>โครงการก่อสร้างถนนลูกรังสายสองพี่น้อง หมู่ที่ 4</t>
  </si>
  <si>
    <t>ก่อสร้างถนนลูกรังสายซอยแก่นจรรยา หมู่ที่ 5</t>
  </si>
  <si>
    <t xml:space="preserve">โครงการก่อสร้างถนนลูกรัง สายมงคล </t>
  </si>
  <si>
    <t>กว้าง 6 ม. ยาว 50 ม.</t>
  </si>
  <si>
    <t>โครงการปรับปรุงถนนลูกรัง รอบบึงระมาณ</t>
  </si>
  <si>
    <t>โครงการก่อสร้างถนนลูกรังสายบ้านนางสุพัตรา</t>
  </si>
  <si>
    <t>โครงการก่อสร้างถนนลูกรัง สายวัดตะโม่ไปถึงนา</t>
  </si>
  <si>
    <t>โครงการก่อสร้างถนนดินลูกรังสายใหม่</t>
  </si>
  <si>
    <t>ข้างอาคารเอนกประสงค์ หมู่ที่ 6</t>
  </si>
  <si>
    <t>โครงการก่อสร้างดินลูกรัง ซอยทวีโชค</t>
  </si>
  <si>
    <t>โครงการก่อสร้างถนนดินลูกรัง บ้านนายบุญธรรม</t>
  </si>
  <si>
    <t>กว้าง 3 ม. ยาว 150 ม</t>
  </si>
  <si>
    <t xml:space="preserve">โครงการก่อสร้างถนน คสล.สายบ้านนายกัน </t>
  </si>
  <si>
    <t>ภายโต หมู่ที่ 7</t>
  </si>
  <si>
    <t>3. สายบริเวณนานายเจือ - นายฝุ่น</t>
  </si>
  <si>
    <t>4. สายบ้านนายสำราญ</t>
  </si>
  <si>
    <t>บ้านหล่ายโพธ์-บ้านหนองแขม</t>
  </si>
  <si>
    <t>โครงการก่อสร้างถนนลูกรังสายเชื่อมต่อระหว่าง</t>
  </si>
  <si>
    <t>โครงการก่อสร้างถนนลูกรังสายบ้านนายสำราญ</t>
  </si>
  <si>
    <t>โครงการก่อสร้างถนนดินลูกรังสายคลองมอญ</t>
  </si>
  <si>
    <t>กว้าง 6 ม. ยาว 3,000 ม</t>
  </si>
  <si>
    <t>กว้าง 6 ม. ยาว 300 ม.</t>
  </si>
  <si>
    <t>โครงการก่อสร้างและขยายทางถนนลูกรังสาย</t>
  </si>
  <si>
    <t>หล่ายโพธิ์-วังตามิด หมู่ที่ 7</t>
  </si>
  <si>
    <t>กว้าง. 6 ม. ยาว 2,000 ม.</t>
  </si>
  <si>
    <t>โครงการก่อสร้างถนน คสล.ซอยบ้านผู้ใหญ่สำราญ</t>
  </si>
  <si>
    <t>โครงการก่อสร้างถนน คสล.ซอยลุงลับ หมู่ที่ 7</t>
  </si>
  <si>
    <t>สายวังตะมิด หมู่ที่ 7</t>
  </si>
  <si>
    <t xml:space="preserve">โครงการก่อสร้างถนน คสล.สายบ้านนายเปี๊ยก - </t>
  </si>
  <si>
    <t xml:space="preserve">โครงการก่อสร้างถนนลูกรัง สายหลังบ้าน </t>
  </si>
  <si>
    <t>ผญ.สำราญ เขียวปั้น  หมู่ที่ 7</t>
  </si>
  <si>
    <t>โครงการก่อสร้างถนน คสล.หมู่ที่ 7 สายคุยพยอม</t>
  </si>
  <si>
    <t>โครงการก่อสร้างถนนลูกรัง สายหนองระฆัง</t>
  </si>
  <si>
    <t>โครงการก่อสร้างถนน คสล.สายหลังวัด (ต่อ)</t>
  </si>
  <si>
    <t>โครงการก่อสร้างถนนลูกรัง สายเข้านายายตวง</t>
  </si>
  <si>
    <t>กว้าง 6  ม. ยาว 300 0ม.</t>
  </si>
  <si>
    <t>กว้าง 6  ม. ยาว 600 0ม.</t>
  </si>
  <si>
    <t>โครงการก่อสร้างถนน คสล. ต่อจากโรงเรียนถึง</t>
  </si>
  <si>
    <t>บ้านนายวิก หมู่ที่ 8</t>
  </si>
  <si>
    <t>โครงการก่อสร้างถนน คสล.ซอยต้นขนุน</t>
  </si>
  <si>
    <t>โครงการก่อสร้างท่อลอดเหลี่ยม สายข้ามคลอง</t>
  </si>
  <si>
    <t>โครงการก่อสร้างถนนลูกรัง สายบ้านนายเชิง</t>
  </si>
  <si>
    <t>โครงการก่อสร้างคอนกรีตข้ามคลอง หมู่ที่ 9</t>
  </si>
  <si>
    <t>โครงการก่อสร้างถนนลูกรังสายหมู่ที่ 9 - หมู่ที่ 3</t>
  </si>
  <si>
    <t>หัวทุ่งยอ</t>
  </si>
  <si>
    <t>กว้าง 3 ม. ยาว 400 ม.</t>
  </si>
  <si>
    <t>1 ช่อง</t>
  </si>
  <si>
    <t>กว้าง 10 ม. ยาว 50 ม.</t>
  </si>
  <si>
    <t>โครงการก่อสร้างถนนลูกรัง หมู่ที่10</t>
  </si>
  <si>
    <t>โครงการก่อสร้างถนนลูกรัง หมู่ที่10 สายบ้านนาย</t>
  </si>
  <si>
    <t>บรรจบ พัดแหวว ถึง นานายลับ  อยู่พ่วง</t>
  </si>
  <si>
    <t>หมู่ที่ 2 (2 ช่วง)</t>
  </si>
  <si>
    <t>โครงการก่อสร้างถนน คสล.บ้านนายยนต์ หมู่ที่ 10</t>
  </si>
  <si>
    <t>โครงการก่อสร้างท่อลอดเหลี่ยมคลอง</t>
  </si>
  <si>
    <t>หนองทุ่มค้อม หมู่ที่ 10</t>
  </si>
  <si>
    <t>โครงการสร้างรางระบายน้ำสายบ้านดง หมู่ที่ 10</t>
  </si>
  <si>
    <t>โครงการสร้างท่อลอดเหลี่ยมคลองบ่อแร่ หมู่ที่ 10</t>
  </si>
  <si>
    <t>0.7 x 0.7 x 500 ม.</t>
  </si>
  <si>
    <t>กว้าง 4 ม. ยาว 1,500 ม.</t>
  </si>
  <si>
    <t>โครงการก่อสร้างถนน คสล.บ้านนายเถิม หมู่ที่ 10</t>
  </si>
  <si>
    <t xml:space="preserve"> สายนาโล้</t>
  </si>
  <si>
    <t>โครงการวางท่อลอดเหลี่ยม</t>
  </si>
  <si>
    <t>กว้าง 5 ม. ยาว 2000 ม.</t>
  </si>
  <si>
    <t>กว้าง 5 ม. ยาว 2500 ม.</t>
  </si>
  <si>
    <t>โครงการพัฒนาการเรียนการสอน</t>
  </si>
  <si>
    <t>ในเขตพื้นที่ ทต.บึงระมาณ</t>
  </si>
  <si>
    <t>เพื่อส่งเสริมกิจกรรม</t>
  </si>
  <si>
    <t>การพัฒนาเด็กระดับ</t>
  </si>
  <si>
    <t>เด็กได้รับการพัฒนา</t>
  </si>
  <si>
    <t>- สนับสนุนงบประมาณ</t>
  </si>
  <si>
    <t xml:space="preserve"> พัฒนาเด็กก่อนวันเรียน</t>
  </si>
  <si>
    <t>โครงการส่งเสริมพัฒนาการเด็กปฐมวัย</t>
  </si>
  <si>
    <t xml:space="preserve">ความสามัคคี </t>
  </si>
  <si>
    <t>โครงการส่งเสริมการประชาคมหมู่บ้าน</t>
  </si>
  <si>
    <t>เพื่อจัดทำแผนชุมชน</t>
  </si>
  <si>
    <t>และแผนพัฒนาฯ</t>
  </si>
  <si>
    <t>ประชาชนได้มีส่วนร่วม</t>
  </si>
  <si>
    <t>ในการพัฒนาท้องถิ่น</t>
  </si>
  <si>
    <t>ช่วงเทศกาลวันสำคัญต่างๆ</t>
  </si>
  <si>
    <t>โครงการเข้าร่วมจำหน่ายผลิตภัณฑ์</t>
  </si>
  <si>
    <t>เทศบาลมีประสิทธิภาพ</t>
  </si>
  <si>
    <t>จัดซื้อครุภัณฑ์คอมพิวเตอร์</t>
  </si>
  <si>
    <t>โครงการศึกษาดูงานด้านการ</t>
  </si>
  <si>
    <t>พัฒนาผังเมือง ผังชุมชน</t>
  </si>
  <si>
    <t>เพื่อให้ผู้บริหาร ผู้ปฏิบัติงาน</t>
  </si>
  <si>
    <t>ศึกษาดูแนวทางพัฒนา</t>
  </si>
  <si>
    <t>ด้านผังเมือง</t>
  </si>
  <si>
    <t>ดูงาน</t>
  </si>
  <si>
    <t>ขุดลอกวังตามิด-หนองกะฆัง-หนองเหล็ก หมู่ที่ 7</t>
  </si>
  <si>
    <t>ขุดลอกบึงบ้านดงโคกขาม (หมู่ที่2)</t>
  </si>
  <si>
    <t>ขุดบึงระมาณ    และพัฒนาแหล่งกักเก็บน้ำ(พื้นที่หมู่ที่1,6,7)</t>
  </si>
  <si>
    <t>ก่อสร้างประปาหมู่บ้าน</t>
  </si>
  <si>
    <t xml:space="preserve">โครงการก่อสร้างถนนลาดยางสายหนองมะปราง -หัวทุ่งยอ </t>
  </si>
  <si>
    <t xml:space="preserve">โครงการก่อสร้างสะพานข้ามคลองระหว่างหมู่ 9 </t>
  </si>
  <si>
    <t>เชื่อมต่อเขตหมู่ที่ 5 ต.บางระกำ</t>
  </si>
  <si>
    <t>ขุดลอกคลองหนองบัว ต่อจากหนองสรวง หมู่ที่5 บ้านปลักแรด</t>
  </si>
  <si>
    <t xml:space="preserve">และเพื่อรองรับน้ำจากทุ่งหนองบัว </t>
  </si>
  <si>
    <t>ก่อสร้างถนนลาดยาง กว้าง 6เมตร ยาว1,200 เมตร</t>
  </si>
  <si>
    <t>ถึงบ้านวังเ ป็ด ต.บางระกำ</t>
  </si>
  <si>
    <t>ยุทธศาสตร์ที่</t>
  </si>
  <si>
    <t>ชื่อโครงการ</t>
  </si>
  <si>
    <t>ลำดับที่</t>
  </si>
  <si>
    <t>ก่อสร้างถนนลาดยาง กว้าง 6เมตร ยาว7,600 เมตร</t>
  </si>
  <si>
    <t>และปลูกจิตสำนึกให้กับ</t>
  </si>
  <si>
    <t>2 กม. กว้าง 6 เมตร</t>
  </si>
  <si>
    <t>กว้าง 4  ม. ยาว 630 ม.</t>
  </si>
  <si>
    <t>กว้าง4.5 ม. ยาว 175 ม.</t>
  </si>
  <si>
    <t>โครงการก่อสร้างที่พักสายตรวจ</t>
  </si>
  <si>
    <t>ในพื้นที่เทศบาล</t>
  </si>
  <si>
    <t>เพื่อความปลอดภัย</t>
  </si>
  <si>
    <t>ขอคนในชุมชน</t>
  </si>
  <si>
    <t>ก่อสร้างอาคารที่</t>
  </si>
  <si>
    <t>พักสายตรวจ 1 หลัง</t>
  </si>
  <si>
    <t>ลึก 3.00 ม. ยาว 450 ม.</t>
  </si>
  <si>
    <t>สายรอบอ่างบึงขาม (ต่อ)</t>
  </si>
  <si>
    <t>หมู่ที่ 2</t>
  </si>
  <si>
    <t>(แยกจากสายบึงกอก) หมู่ที่ 2</t>
  </si>
  <si>
    <t>บึงกอก หมู่ที่ 3</t>
  </si>
  <si>
    <t>เพื่อระบายน้ำ</t>
  </si>
  <si>
    <t>มีทางระบายน้ำ</t>
  </si>
  <si>
    <t>-   ซ่อมแซมถนนที่ชำรุด</t>
  </si>
  <si>
    <t>ขุดลอกคลองมาบแห้ง (ต่อ) ม.3 ต่อจาก ทต.ปลักแรด</t>
  </si>
  <si>
    <t xml:space="preserve">โครงการก่อสร้างถนนลาดยางสายปลักแรด - หัวทุ่งยอ หมู่ที่ 3 </t>
  </si>
  <si>
    <t xml:space="preserve"> โครงการก่อสร้าประปาหมู่บ้านขนาดใหญ่ หมู่ที่ 6 หมู่ที่ 8</t>
  </si>
  <si>
    <t>โครงการก่อสร้างถนนลาดยางสายบ้านดง ม.2-บ้านทุ่งชา ม.8</t>
  </si>
  <si>
    <t>ก่อสร้างถนนลาดยาง กว้าง 6 ม. ระยะทาง 4,000 เมตร</t>
  </si>
  <si>
    <t>โครงการส่งเสริมการแข่งขัน</t>
  </si>
  <si>
    <t>กวนกระยาสาท หมู่ 4 วัดหนองแขม</t>
  </si>
  <si>
    <t>-ประชาชน เยาวชน</t>
  </si>
  <si>
    <t>เข้าร่วมกิจกรรม</t>
  </si>
  <si>
    <t>โครงการเว็ปไซด์ของ</t>
  </si>
  <si>
    <t>สายข้างโรงเรียนบ้านดง  หมู่ที่ 2</t>
  </si>
  <si>
    <t>โครงการ เทศบาลเคลื่อนที่พบประชาชน</t>
  </si>
  <si>
    <t>เด็กเล็ก ศพด.</t>
  </si>
  <si>
    <t>การดำเนินการของ</t>
  </si>
  <si>
    <t xml:space="preserve">ถึงบ้านหัวขัว ตำบลพันเสา </t>
  </si>
  <si>
    <t>ก่อสร้างถนนลาดยาง กว้าง 6 เมตร ยาว 3,000เมตร</t>
  </si>
  <si>
    <t>ถึงบ้านนาหมัน ตำบลพันเสา</t>
  </si>
  <si>
    <t>ก่อสร้างถนนลาดยาง กว้าง 6 เมตร ยาว1,800เมตร</t>
  </si>
  <si>
    <t>โครงการก่อสร้างถนนลาดยางสายบ้านตะเภาทองเฉลิมพระเกียรติ</t>
  </si>
  <si>
    <t>โครงการก่อสร้างถนนลาดยางสายบ้านทุ่งชา ถึงบ้านบึงกอก</t>
  </si>
  <si>
    <t>ตำบลบึงกอก</t>
  </si>
  <si>
    <t>ก่อสร้างถนนลาดยาง กว้าง 6 เมตร ยาว 700 เมตร</t>
  </si>
  <si>
    <t>โครงการฝึกอบรมการชำระภาษีประจำปี</t>
  </si>
  <si>
    <t>เพื่อให้ความรู้แก่ประชาชน</t>
  </si>
  <si>
    <t>กองคลัง</t>
  </si>
  <si>
    <t>โครงการสำรวจภาษีฯเคลื่อนที่</t>
  </si>
  <si>
    <t>สำรวจข้อมูลด้านภาษี</t>
  </si>
  <si>
    <t>จัดเก็บภาษีได้มากขึ้น</t>
  </si>
  <si>
    <t>เก็บภาษีได้มากขึ้น</t>
  </si>
  <si>
    <t>ประชาชนมีความรู้และ</t>
  </si>
  <si>
    <t>เข้าใจการจัดเก็บของเทศบาล</t>
  </si>
  <si>
    <t>- เครื่องปริ๊นเตอร์ ขนาด A4</t>
  </si>
  <si>
    <t>แต่ละหมู่บ้าน(ในเขต)</t>
  </si>
  <si>
    <t>ถึงบึงกอก ( สองฟากคลอง) หมู่ที่ 2</t>
  </si>
  <si>
    <t>-   ก่อสร้างถนน คสล.</t>
  </si>
  <si>
    <t>(สายนาหมัน) หมู่ที่ 2</t>
  </si>
  <si>
    <t>กว้าง 4 ม. ยาว 80 ม.</t>
  </si>
  <si>
    <t>- ก่อสร้างถนนลาดยาง</t>
  </si>
  <si>
    <t>กว้าง 6 ม.ยาว100 ม.</t>
  </si>
  <si>
    <t>หมู่ที่ 3</t>
  </si>
  <si>
    <t>ได้รับความสะดวก</t>
  </si>
  <si>
    <t>สนับสนุนงบประมาณโครงการเพิ่มพูน</t>
  </si>
  <si>
    <t>อบต.บางระกำและ</t>
  </si>
  <si>
    <t>เพิ่มประสิทธิภาพการดำเนิน</t>
  </si>
  <si>
    <t>งานด้านการจัดซื้อจัดจ้าง</t>
  </si>
  <si>
    <t>อบต.บางระกำ</t>
  </si>
  <si>
    <t>มะปรางบ้านนางนอม หมู่ที่ 3</t>
  </si>
  <si>
    <t>ขุดลอกอ่างเก็บน้ำหนองทะเล</t>
  </si>
  <si>
    <t>แขกใจเย็น  หมู่ที่ 4</t>
  </si>
  <si>
    <t>โครงการบ้านท้องถิ่นไทยเทิดไท้องค์</t>
  </si>
  <si>
    <t>ราชัน 84 พรรษา</t>
  </si>
  <si>
    <t>เพื่อช่วยเหลือเรื่องที่อยู่</t>
  </si>
  <si>
    <t>ให้แก่ผู้ยากไร้</t>
  </si>
  <si>
    <t>ที่ได้รับความเดือดร้อน</t>
  </si>
  <si>
    <t>โครงการก่อสร้างสนามกีฬา</t>
  </si>
  <si>
    <t xml:space="preserve"> - ทำสนามฟุตบอล</t>
  </si>
  <si>
    <t xml:space="preserve"> - ก่อสร้างอาคารอัฒจรรย์</t>
  </si>
  <si>
    <t xml:space="preserve"> - ประตูฟุตบอล/ประตูแชร์บอล</t>
  </si>
  <si>
    <t>โครงการสร้างอาคารป้องกันและ</t>
  </si>
  <si>
    <t>บรรเทาสาธารณภัย</t>
  </si>
  <si>
    <t>ส่งเสริมการกีฬา</t>
  </si>
  <si>
    <t>ส่งเสริมการบริการ</t>
  </si>
  <si>
    <t>อาคาร  1 หลัง</t>
  </si>
  <si>
    <t>ให้กับพนักงาน</t>
  </si>
  <si>
    <t>ก่อสร้างสนามกีฬา</t>
  </si>
  <si>
    <t>บริเวณบึงระมาณ</t>
  </si>
  <si>
    <t>ดำเนินงานของเทศบาล</t>
  </si>
  <si>
    <t>เพื่อรองรับภารกิจการ</t>
  </si>
  <si>
    <t>โครงการก่อสร้างถนนลาดยางสายหนองปากคลอง- วัดแย้ ม.4</t>
  </si>
  <si>
    <t>รอดเขียว  หมู่ที่ 4</t>
  </si>
  <si>
    <t>นาหมัน ไปสุดเขต ทต.บึงระมาณ</t>
  </si>
  <si>
    <t>ขุดอ่างเก็บน้ำหนองมะดิน (ที่สาธารณะประโยชน์)</t>
  </si>
  <si>
    <t>เพื่อป้องกัน</t>
  </si>
  <si>
    <t>น้ำท่วมขัง</t>
  </si>
  <si>
    <t>เพิ่มประสิทธิภาพ</t>
  </si>
  <si>
    <t>เพื่อเป็นทางระบายน้ำ</t>
  </si>
  <si>
    <t>กว้าง 4 ม. ยาว 250 ม.</t>
  </si>
  <si>
    <t>กว้าง 4 ม. ยาว 200 ม.</t>
  </si>
  <si>
    <t>กว้าง 4 ม. ยาว 300 ม.</t>
  </si>
  <si>
    <t>คล้ายทอง หมู่ที่ 7</t>
  </si>
  <si>
    <t>แรดทอง หมู่ที่ 8</t>
  </si>
  <si>
    <t>โครงการก่อสร้างถนนลาดยางเชื่อมต้อสายหนองมะปราง หมู่ที่ 9</t>
  </si>
  <si>
    <t>ถึงบ้านดง หมู่ที่ 2</t>
  </si>
  <si>
    <t>ก่อสร้างถนนลาดยาง กว้าง 6  เมตร ยาว1,500 เมตร</t>
  </si>
  <si>
    <t>ไปคุยยาง หมู่ที่ 9</t>
  </si>
  <si>
    <t>วางท่อระบายน้ำ</t>
  </si>
  <si>
    <t>โครงการก่อสร้างถนนลาดยาง สายหนองมะปรางถึงวัดแย้</t>
  </si>
  <si>
    <t>ก่อสร้างถนนลาดยาง กว้าง 6  เมตร ยาว1,300 เมตร</t>
  </si>
  <si>
    <t>ระบายน้ำที่ท่วมขัง</t>
  </si>
  <si>
    <t>-   ก่อสร้างถนน ลูกรัง.</t>
  </si>
  <si>
    <t>ทำท่อลอดเหลี่ยม</t>
  </si>
  <si>
    <t>1 จุด</t>
  </si>
  <si>
    <t>เป็นทางระบายน้ำ</t>
  </si>
  <si>
    <t>ทำรางระบายน้ำ</t>
  </si>
  <si>
    <t>โครงการก่อสร้างถนนคอนกรีตเสริมเหล็ก หมู่ที่ 6</t>
  </si>
  <si>
    <t>โครงการสนับสนุนการเรียนรู้</t>
  </si>
  <si>
    <t>การถ่ายทอดเทคโนโลยีทางการเกษตร</t>
  </si>
  <si>
    <t>กว้าง 6 ม. ยาว 600 ม.</t>
  </si>
  <si>
    <t>โครงการก่อสร้างถนนลาดยาง สายมะม่วงหายใจ ม.8 ต.ปลักแรด</t>
  </si>
  <si>
    <t xml:space="preserve">โครงการเสริมผิวลาดยางแอสฟิลต์คอนกรีต </t>
  </si>
  <si>
    <t>สายบ้านดงโคกขาม หมู่ที่ 2 - บ้านทุ่งชา หมู่ที่ 8</t>
  </si>
  <si>
    <t>-   ก่อสร้างถนน ลาดยาง.</t>
  </si>
  <si>
    <t>โครงการก่อสร้างถนนลูกรังสายหนองปากคลอง</t>
  </si>
  <si>
    <t>หมู่ที่ 4 บ้านหนองแขม</t>
  </si>
  <si>
    <t>กว้าง 6 ม ยาว 2,000 ม.</t>
  </si>
  <si>
    <t>โครงการขยายไหล่ทางลาดยางแบบผิวเรียบ</t>
  </si>
  <si>
    <t>ขยายไหล่ทางลาดยาง</t>
  </si>
  <si>
    <t>โครงการก่อสร้างเหมืองส่งน้ำคอนกรีต หมู่ที่ 6</t>
  </si>
  <si>
    <t>การพัฒนาเด็กในศูนย์</t>
  </si>
  <si>
    <t>กว้าง 3 ม ยาว 1500 ม</t>
  </si>
  <si>
    <t>สนับสนุนวัดหลายโพธิ์โครงการจัดงาน</t>
  </si>
  <si>
    <t>อุปสมบทเฉลิมพระเกียรติ 5 ธันวามหาราช</t>
  </si>
  <si>
    <t>สนับสนุนวัดหนองแขมโครงการ</t>
  </si>
  <si>
    <t xml:space="preserve">เทศมหาชาติ </t>
  </si>
  <si>
    <t xml:space="preserve">สนับสนุนวัดบ้านดงโคกขาม </t>
  </si>
  <si>
    <t>งานอุปสมบทนาคหมู่ถวายเป็นพระราชกุศล</t>
  </si>
  <si>
    <t>งานเทศมหาชาติ</t>
  </si>
  <si>
    <t>สนับสนุนวัดทุ่งชา  โครงการหล่อเทียน</t>
  </si>
  <si>
    <t xml:space="preserve">และถวายเทียนเข้าพรรษา ประจำปี 2557  </t>
  </si>
  <si>
    <t>อุดหนุนวัดหนองแขม โครงการ</t>
  </si>
  <si>
    <t>หนังสือสัญจร</t>
  </si>
  <si>
    <t xml:space="preserve">โครงการก่อสร้างดาด คสล.คลองบึงขาม หมู่ 6 </t>
  </si>
  <si>
    <t>เพื่อใช้ในการทำ</t>
  </si>
  <si>
    <t>ดาด คสล.กว้าง 4 ม.</t>
  </si>
  <si>
    <t>ประชาชนมีน้ำใช้</t>
  </si>
  <si>
    <t>การเกษตร</t>
  </si>
  <si>
    <t>ยาว 100 ม.</t>
  </si>
  <si>
    <t>สำหรับการเกษตร</t>
  </si>
  <si>
    <t>บ้านหล่ายมือสี</t>
  </si>
  <si>
    <t>1.1 การพัฒนาโครงก่อสร้างทางด้านคมนาคม</t>
  </si>
  <si>
    <t>และระดับกลุ่ม</t>
  </si>
  <si>
    <t>3.2การสังคมสงเคราะห์</t>
  </si>
  <si>
    <t>3.3การส่งเสริมสุขภาพอนามัยของประชาชน</t>
  </si>
  <si>
    <t>8.1 พัฒนาประสิทธิภาพบุคลากร</t>
  </si>
  <si>
    <t>8.2 พัฒนาองค์กรให้ทันสมัย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</si>
</sst>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.0_-;\-* #,##0.0_-;_-* &quot;-&quot;??_-;_-@_-"/>
    <numFmt numFmtId="204" formatCode="_-* #,##0_-;\-* #,##0_-;_-* &quot;-&quot;??_-;_-@_-"/>
    <numFmt numFmtId="205" formatCode="0.000"/>
    <numFmt numFmtId="206" formatCode="0.0"/>
    <numFmt numFmtId="207" formatCode="_-* #,##0.000_-;\-* #,##0.000_-;_-* &quot;-&quot;??_-;_-@_-"/>
    <numFmt numFmtId="208" formatCode="_-* #,##0.0000_-;\-* #,##0.0000_-;_-* &quot;-&quot;??_-;_-@_-"/>
  </numFmts>
  <fonts count="63">
    <font>
      <sz val="10"/>
      <name val="Arial"/>
      <family val="0"/>
    </font>
    <font>
      <sz val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8"/>
      <name val="TH SarabunIT๙"/>
      <family val="2"/>
    </font>
    <font>
      <sz val="18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5"/>
      <name val="TH SarabunIT๙"/>
      <family val="2"/>
    </font>
    <font>
      <b/>
      <sz val="15"/>
      <name val="TH SarabunIT๙"/>
      <family val="2"/>
    </font>
    <font>
      <b/>
      <u val="single"/>
      <sz val="15"/>
      <name val="TH SarabunIT๙"/>
      <family val="2"/>
    </font>
    <font>
      <sz val="16"/>
      <color indexed="10"/>
      <name val="TH SarabunIT๙"/>
      <family val="2"/>
    </font>
    <font>
      <sz val="13"/>
      <name val="TH SarabunIT๙"/>
      <family val="2"/>
    </font>
    <font>
      <b/>
      <u val="single"/>
      <sz val="16"/>
      <name val="TH SarabunIT๙"/>
      <family val="2"/>
    </font>
    <font>
      <sz val="12"/>
      <name val="TH SarabunIT๙"/>
      <family val="2"/>
    </font>
    <font>
      <sz val="16"/>
      <color indexed="8"/>
      <name val="TH SarabunIT๙"/>
      <family val="2"/>
    </font>
    <font>
      <sz val="14"/>
      <color indexed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left"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11" fillId="0" borderId="0" xfId="0" applyFont="1" applyAlignment="1">
      <alignment/>
    </xf>
    <xf numFmtId="3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4" fontId="10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/>
    </xf>
    <xf numFmtId="0" fontId="10" fillId="0" borderId="0" xfId="0" applyFont="1" applyAlignment="1">
      <alignment horizontal="left"/>
    </xf>
    <xf numFmtId="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/>
    </xf>
    <xf numFmtId="4" fontId="11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horizontal="left"/>
    </xf>
    <xf numFmtId="3" fontId="11" fillId="0" borderId="10" xfId="0" applyNumberFormat="1" applyFont="1" applyBorder="1" applyAlignment="1">
      <alignment horizontal="center" wrapText="1"/>
    </xf>
    <xf numFmtId="4" fontId="1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wrapText="1"/>
    </xf>
    <xf numFmtId="0" fontId="18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11" xfId="0" applyFont="1" applyBorder="1" applyAlignment="1">
      <alignment/>
    </xf>
    <xf numFmtId="3" fontId="17" fillId="0" borderId="11" xfId="0" applyNumberFormat="1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20" xfId="0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shrinkToFit="1"/>
    </xf>
    <xf numFmtId="0" fontId="17" fillId="0" borderId="12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6" fillId="0" borderId="14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 shrinkToFit="1"/>
    </xf>
    <xf numFmtId="0" fontId="17" fillId="0" borderId="10" xfId="0" applyFont="1" applyBorder="1" applyAlignment="1">
      <alignment horizontal="center" shrinkToFit="1"/>
    </xf>
    <xf numFmtId="49" fontId="17" fillId="0" borderId="10" xfId="0" applyNumberFormat="1" applyFont="1" applyBorder="1" applyAlignment="1">
      <alignment horizontal="center" shrinkToFit="1"/>
    </xf>
    <xf numFmtId="0" fontId="17" fillId="0" borderId="10" xfId="0" applyFont="1" applyBorder="1" applyAlignment="1">
      <alignment shrinkToFit="1"/>
    </xf>
    <xf numFmtId="0" fontId="17" fillId="0" borderId="11" xfId="0" applyFont="1" applyBorder="1" applyAlignment="1">
      <alignment shrinkToFit="1"/>
    </xf>
    <xf numFmtId="0" fontId="17" fillId="0" borderId="11" xfId="0" applyFont="1" applyBorder="1" applyAlignment="1">
      <alignment horizontal="center" shrinkToFit="1"/>
    </xf>
    <xf numFmtId="49" fontId="17" fillId="0" borderId="11" xfId="0" applyNumberFormat="1" applyFont="1" applyBorder="1" applyAlignment="1">
      <alignment horizontal="center" shrinkToFit="1"/>
    </xf>
    <xf numFmtId="0" fontId="19" fillId="0" borderId="10" xfId="0" applyFont="1" applyBorder="1" applyAlignment="1">
      <alignment shrinkToFit="1"/>
    </xf>
    <xf numFmtId="0" fontId="17" fillId="0" borderId="0" xfId="0" applyFont="1" applyBorder="1" applyAlignment="1">
      <alignment horizontal="center" shrinkToFit="1"/>
    </xf>
    <xf numFmtId="49" fontId="17" fillId="0" borderId="0" xfId="0" applyNumberFormat="1" applyFont="1" applyBorder="1" applyAlignment="1">
      <alignment horizontal="center" shrinkToFit="1"/>
    </xf>
    <xf numFmtId="49" fontId="19" fillId="0" borderId="10" xfId="0" applyNumberFormat="1" applyFont="1" applyBorder="1" applyAlignment="1">
      <alignment horizontal="center" shrinkToFit="1"/>
    </xf>
    <xf numFmtId="0" fontId="19" fillId="0" borderId="10" xfId="0" applyFont="1" applyBorder="1" applyAlignment="1">
      <alignment horizontal="center" shrinkToFit="1"/>
    </xf>
    <xf numFmtId="3" fontId="19" fillId="0" borderId="10" xfId="0" applyNumberFormat="1" applyFont="1" applyBorder="1" applyAlignment="1">
      <alignment shrinkToFit="1"/>
    </xf>
    <xf numFmtId="3" fontId="19" fillId="0" borderId="10" xfId="0" applyNumberFormat="1" applyFont="1" applyBorder="1" applyAlignment="1">
      <alignment horizontal="center" shrinkToFit="1"/>
    </xf>
    <xf numFmtId="0" fontId="19" fillId="0" borderId="0" xfId="0" applyFont="1" applyBorder="1" applyAlignment="1">
      <alignment shrinkToFit="1"/>
    </xf>
    <xf numFmtId="49" fontId="19" fillId="0" borderId="0" xfId="0" applyNumberFormat="1" applyFont="1" applyBorder="1" applyAlignment="1">
      <alignment horizontal="center" shrinkToFit="1"/>
    </xf>
    <xf numFmtId="3" fontId="19" fillId="0" borderId="0" xfId="0" applyNumberFormat="1" applyFont="1" applyBorder="1" applyAlignment="1">
      <alignment shrinkToFit="1"/>
    </xf>
    <xf numFmtId="0" fontId="19" fillId="0" borderId="0" xfId="0" applyFont="1" applyBorder="1" applyAlignment="1">
      <alignment horizontal="center" shrinkToFit="1"/>
    </xf>
    <xf numFmtId="49" fontId="19" fillId="0" borderId="10" xfId="0" applyNumberFormat="1" applyFont="1" applyBorder="1" applyAlignment="1">
      <alignment shrinkToFi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49" fontId="17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204" fontId="19" fillId="0" borderId="10" xfId="38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3" fontId="19" fillId="0" borderId="0" xfId="0" applyNumberFormat="1" applyFont="1" applyAlignment="1">
      <alignment/>
    </xf>
    <xf numFmtId="0" fontId="19" fillId="0" borderId="11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19" xfId="0" applyFont="1" applyBorder="1" applyAlignment="1">
      <alignment horizontal="center"/>
    </xf>
    <xf numFmtId="3" fontId="19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 horizontal="left" shrinkToFit="1"/>
    </xf>
    <xf numFmtId="0" fontId="19" fillId="0" borderId="0" xfId="0" applyFont="1" applyAlignment="1">
      <alignment shrinkToFit="1"/>
    </xf>
    <xf numFmtId="0" fontId="18" fillId="0" borderId="0" xfId="0" applyFont="1" applyBorder="1" applyAlignment="1">
      <alignment horizontal="left" shrinkToFit="1"/>
    </xf>
    <xf numFmtId="0" fontId="18" fillId="0" borderId="21" xfId="0" applyFont="1" applyBorder="1" applyAlignment="1">
      <alignment horizontal="left" shrinkToFit="1"/>
    </xf>
    <xf numFmtId="0" fontId="20" fillId="0" borderId="10" xfId="0" applyFont="1" applyBorder="1" applyAlignment="1">
      <alignment horizontal="center" shrinkToFit="1"/>
    </xf>
    <xf numFmtId="3" fontId="19" fillId="0" borderId="0" xfId="0" applyNumberFormat="1" applyFont="1" applyAlignment="1">
      <alignment shrinkToFit="1"/>
    </xf>
    <xf numFmtId="0" fontId="19" fillId="0" borderId="19" xfId="0" applyFont="1" applyBorder="1" applyAlignment="1">
      <alignment shrinkToFit="1"/>
    </xf>
    <xf numFmtId="204" fontId="19" fillId="0" borderId="0" xfId="38" applyNumberFormat="1" applyFont="1" applyAlignment="1">
      <alignment shrinkToFit="1"/>
    </xf>
    <xf numFmtId="49" fontId="17" fillId="0" borderId="19" xfId="0" applyNumberFormat="1" applyFont="1" applyBorder="1" applyAlignment="1">
      <alignment horizontal="center" shrinkToFit="1"/>
    </xf>
    <xf numFmtId="49" fontId="24" fillId="0" borderId="10" xfId="0" applyNumberFormat="1" applyFont="1" applyBorder="1" applyAlignment="1">
      <alignment horizontal="center" shrinkToFit="1"/>
    </xf>
    <xf numFmtId="0" fontId="20" fillId="0" borderId="0" xfId="0" applyFont="1" applyAlignment="1">
      <alignment horizontal="center" shrinkToFit="1"/>
    </xf>
    <xf numFmtId="204" fontId="19" fillId="0" borderId="10" xfId="38" applyNumberFormat="1" applyFont="1" applyBorder="1" applyAlignment="1">
      <alignment shrinkToFit="1"/>
    </xf>
    <xf numFmtId="0" fontId="20" fillId="0" borderId="11" xfId="0" applyFont="1" applyBorder="1" applyAlignment="1">
      <alignment horizontal="center" shrinkToFit="1"/>
    </xf>
    <xf numFmtId="0" fontId="19" fillId="0" borderId="11" xfId="0" applyFont="1" applyBorder="1" applyAlignment="1">
      <alignment shrinkToFit="1"/>
    </xf>
    <xf numFmtId="0" fontId="23" fillId="0" borderId="11" xfId="0" applyFont="1" applyBorder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23" fillId="0" borderId="10" xfId="0" applyFont="1" applyBorder="1" applyAlignment="1">
      <alignment horizontal="center" shrinkToFit="1"/>
    </xf>
    <xf numFmtId="0" fontId="19" fillId="0" borderId="0" xfId="0" applyFont="1" applyAlignment="1">
      <alignment horizontal="center"/>
    </xf>
    <xf numFmtId="0" fontId="19" fillId="0" borderId="22" xfId="0" applyFont="1" applyBorder="1" applyAlignment="1">
      <alignment/>
    </xf>
    <xf numFmtId="3" fontId="19" fillId="0" borderId="12" xfId="0" applyNumberFormat="1" applyFont="1" applyBorder="1" applyAlignment="1">
      <alignment/>
    </xf>
    <xf numFmtId="0" fontId="17" fillId="0" borderId="12" xfId="0" applyFont="1" applyBorder="1" applyAlignment="1">
      <alignment horizontal="center" shrinkToFit="1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20" fillId="0" borderId="0" xfId="0" applyFont="1" applyBorder="1" applyAlignment="1">
      <alignment shrinkToFit="1"/>
    </xf>
    <xf numFmtId="43" fontId="19" fillId="0" borderId="0" xfId="38" applyFont="1" applyBorder="1" applyAlignment="1">
      <alignment shrinkToFit="1"/>
    </xf>
    <xf numFmtId="2" fontId="17" fillId="0" borderId="0" xfId="0" applyNumberFormat="1" applyFont="1" applyBorder="1" applyAlignment="1">
      <alignment horizontal="center" shrinkToFit="1"/>
    </xf>
    <xf numFmtId="2" fontId="17" fillId="0" borderId="11" xfId="0" applyNumberFormat="1" applyFont="1" applyBorder="1" applyAlignment="1">
      <alignment horizontal="center" shrinkToFit="1"/>
    </xf>
    <xf numFmtId="0" fontId="16" fillId="0" borderId="14" xfId="0" applyFont="1" applyBorder="1" applyAlignment="1">
      <alignment horizontal="center" shrinkToFit="1"/>
    </xf>
    <xf numFmtId="0" fontId="22" fillId="0" borderId="12" xfId="0" applyFont="1" applyFill="1" applyBorder="1" applyAlignment="1">
      <alignment horizontal="center" shrinkToFit="1"/>
    </xf>
    <xf numFmtId="0" fontId="22" fillId="0" borderId="12" xfId="0" applyFont="1" applyBorder="1" applyAlignment="1">
      <alignment shrinkToFit="1"/>
    </xf>
    <xf numFmtId="49" fontId="17" fillId="0" borderId="12" xfId="0" applyNumberFormat="1" applyFont="1" applyBorder="1" applyAlignment="1">
      <alignment horizontal="center" shrinkToFit="1"/>
    </xf>
    <xf numFmtId="2" fontId="19" fillId="0" borderId="12" xfId="0" applyNumberFormat="1" applyFont="1" applyBorder="1" applyAlignment="1">
      <alignment shrinkToFit="1"/>
    </xf>
    <xf numFmtId="0" fontId="19" fillId="0" borderId="12" xfId="0" applyFont="1" applyBorder="1" applyAlignment="1">
      <alignment horizontal="center" shrinkToFit="1"/>
    </xf>
    <xf numFmtId="0" fontId="20" fillId="0" borderId="10" xfId="0" applyFont="1" applyFill="1" applyBorder="1" applyAlignment="1">
      <alignment horizontal="center" shrinkToFit="1"/>
    </xf>
    <xf numFmtId="204" fontId="19" fillId="0" borderId="10" xfId="38" applyNumberFormat="1" applyFont="1" applyBorder="1" applyAlignment="1">
      <alignment horizontal="right" shrinkToFit="1"/>
    </xf>
    <xf numFmtId="49" fontId="20" fillId="0" borderId="10" xfId="0" applyNumberFormat="1" applyFont="1" applyBorder="1" applyAlignment="1">
      <alignment shrinkToFit="1"/>
    </xf>
    <xf numFmtId="204" fontId="19" fillId="0" borderId="19" xfId="38" applyNumberFormat="1" applyFont="1" applyBorder="1" applyAlignment="1">
      <alignment shrinkToFit="1"/>
    </xf>
    <xf numFmtId="0" fontId="20" fillId="0" borderId="0" xfId="0" applyFont="1" applyAlignment="1">
      <alignment shrinkToFit="1"/>
    </xf>
    <xf numFmtId="0" fontId="17" fillId="0" borderId="19" xfId="0" applyFont="1" applyBorder="1" applyAlignment="1">
      <alignment horizontal="center" shrinkToFit="1"/>
    </xf>
    <xf numFmtId="0" fontId="20" fillId="0" borderId="11" xfId="0" applyFont="1" applyFill="1" applyBorder="1" applyAlignment="1">
      <alignment horizontal="center" shrinkToFit="1"/>
    </xf>
    <xf numFmtId="0" fontId="20" fillId="0" borderId="11" xfId="0" applyFont="1" applyBorder="1" applyAlignment="1">
      <alignment shrinkToFit="1"/>
    </xf>
    <xf numFmtId="204" fontId="19" fillId="0" borderId="11" xfId="38" applyNumberFormat="1" applyFont="1" applyBorder="1" applyAlignment="1">
      <alignment horizontal="right" shrinkToFit="1"/>
    </xf>
    <xf numFmtId="204" fontId="19" fillId="0" borderId="11" xfId="38" applyNumberFormat="1" applyFont="1" applyBorder="1" applyAlignment="1">
      <alignment shrinkToFit="1"/>
    </xf>
    <xf numFmtId="0" fontId="19" fillId="0" borderId="11" xfId="0" applyFont="1" applyBorder="1" applyAlignment="1">
      <alignment horizontal="center" shrinkToFit="1"/>
    </xf>
    <xf numFmtId="0" fontId="20" fillId="0" borderId="0" xfId="0" applyFont="1" applyFill="1" applyBorder="1" applyAlignment="1">
      <alignment horizontal="center" shrinkToFit="1"/>
    </xf>
    <xf numFmtId="3" fontId="19" fillId="0" borderId="0" xfId="0" applyNumberFormat="1" applyFont="1" applyBorder="1" applyAlignment="1">
      <alignment horizontal="right" shrinkToFit="1"/>
    </xf>
    <xf numFmtId="0" fontId="22" fillId="0" borderId="15" xfId="0" applyFont="1" applyBorder="1" applyAlignment="1">
      <alignment shrinkToFit="1"/>
    </xf>
    <xf numFmtId="0" fontId="19" fillId="0" borderId="12" xfId="0" applyFont="1" applyBorder="1" applyAlignment="1">
      <alignment shrinkToFit="1"/>
    </xf>
    <xf numFmtId="0" fontId="20" fillId="0" borderId="19" xfId="0" applyFont="1" applyBorder="1" applyAlignment="1">
      <alignment shrinkToFit="1"/>
    </xf>
    <xf numFmtId="0" fontId="19" fillId="0" borderId="19" xfId="0" applyFont="1" applyBorder="1" applyAlignment="1">
      <alignment horizontal="center" shrinkToFit="1"/>
    </xf>
    <xf numFmtId="3" fontId="19" fillId="0" borderId="10" xfId="0" applyNumberFormat="1" applyFont="1" applyBorder="1" applyAlignment="1">
      <alignment horizontal="right" shrinkToFit="1"/>
    </xf>
    <xf numFmtId="0" fontId="17" fillId="0" borderId="19" xfId="0" applyFont="1" applyBorder="1" applyAlignment="1">
      <alignment shrinkToFit="1"/>
    </xf>
    <xf numFmtId="43" fontId="17" fillId="0" borderId="10" xfId="38" applyFont="1" applyBorder="1" applyAlignment="1">
      <alignment horizontal="center" shrinkToFit="1"/>
    </xf>
    <xf numFmtId="3" fontId="19" fillId="0" borderId="11" xfId="0" applyNumberFormat="1" applyFont="1" applyBorder="1" applyAlignment="1">
      <alignment shrinkToFit="1"/>
    </xf>
    <xf numFmtId="0" fontId="16" fillId="0" borderId="10" xfId="0" applyFont="1" applyBorder="1" applyAlignment="1">
      <alignment horizontal="center" shrinkToFit="1"/>
    </xf>
    <xf numFmtId="49" fontId="16" fillId="0" borderId="10" xfId="0" applyNumberFormat="1" applyFont="1" applyBorder="1" applyAlignment="1">
      <alignment horizontal="center" shrinkToFit="1"/>
    </xf>
    <xf numFmtId="49" fontId="20" fillId="0" borderId="10" xfId="0" applyNumberFormat="1" applyFont="1" applyBorder="1" applyAlignment="1">
      <alignment horizontal="center" shrinkToFit="1"/>
    </xf>
    <xf numFmtId="204" fontId="19" fillId="0" borderId="0" xfId="38" applyNumberFormat="1" applyFont="1" applyBorder="1" applyAlignment="1">
      <alignment shrinkToFit="1"/>
    </xf>
    <xf numFmtId="0" fontId="20" fillId="0" borderId="22" xfId="0" applyFont="1" applyFill="1" applyBorder="1" applyAlignment="1">
      <alignment horizontal="center" shrinkToFit="1"/>
    </xf>
    <xf numFmtId="0" fontId="20" fillId="0" borderId="22" xfId="0" applyFont="1" applyBorder="1" applyAlignment="1">
      <alignment shrinkToFit="1"/>
    </xf>
    <xf numFmtId="0" fontId="17" fillId="0" borderId="22" xfId="0" applyFont="1" applyBorder="1" applyAlignment="1">
      <alignment horizontal="center" shrinkToFit="1"/>
    </xf>
    <xf numFmtId="49" fontId="17" fillId="0" borderId="22" xfId="0" applyNumberFormat="1" applyFont="1" applyBorder="1" applyAlignment="1">
      <alignment horizontal="center" shrinkToFit="1"/>
    </xf>
    <xf numFmtId="3" fontId="19" fillId="0" borderId="22" xfId="0" applyNumberFormat="1" applyFont="1" applyBorder="1" applyAlignment="1">
      <alignment shrinkToFit="1"/>
    </xf>
    <xf numFmtId="0" fontId="19" fillId="0" borderId="22" xfId="0" applyFont="1" applyBorder="1" applyAlignment="1">
      <alignment horizontal="center" shrinkToFit="1"/>
    </xf>
    <xf numFmtId="0" fontId="20" fillId="0" borderId="16" xfId="0" applyFont="1" applyFill="1" applyBorder="1" applyAlignment="1">
      <alignment horizontal="center" shrinkToFit="1"/>
    </xf>
    <xf numFmtId="0" fontId="20" fillId="0" borderId="10" xfId="0" applyFont="1" applyBorder="1" applyAlignment="1">
      <alignment horizontal="left" shrinkToFit="1"/>
    </xf>
    <xf numFmtId="0" fontId="17" fillId="0" borderId="10" xfId="0" applyFont="1" applyBorder="1" applyAlignment="1">
      <alignment horizontal="left" shrinkToFit="1"/>
    </xf>
    <xf numFmtId="0" fontId="17" fillId="0" borderId="11" xfId="0" applyFont="1" applyBorder="1" applyAlignment="1">
      <alignment horizontal="left" shrinkToFit="1"/>
    </xf>
    <xf numFmtId="0" fontId="17" fillId="0" borderId="0" xfId="0" applyFont="1" applyBorder="1" applyAlignment="1">
      <alignment horizontal="left" shrinkToFit="1"/>
    </xf>
    <xf numFmtId="204" fontId="16" fillId="0" borderId="10" xfId="38" applyNumberFormat="1" applyFont="1" applyBorder="1" applyAlignment="1">
      <alignment horizontal="center" shrinkToFit="1"/>
    </xf>
    <xf numFmtId="0" fontId="16" fillId="0" borderId="12" xfId="0" applyFont="1" applyBorder="1" applyAlignment="1">
      <alignment horizontal="center" shrinkToFit="1"/>
    </xf>
    <xf numFmtId="49" fontId="24" fillId="0" borderId="11" xfId="0" applyNumberFormat="1" applyFont="1" applyBorder="1" applyAlignment="1">
      <alignment horizontal="center" shrinkToFit="1"/>
    </xf>
    <xf numFmtId="49" fontId="24" fillId="0" borderId="0" xfId="0" applyNumberFormat="1" applyFont="1" applyBorder="1" applyAlignment="1">
      <alignment horizontal="center" shrinkToFit="1"/>
    </xf>
    <xf numFmtId="3" fontId="17" fillId="0" borderId="0" xfId="0" applyNumberFormat="1" applyFont="1" applyBorder="1" applyAlignment="1">
      <alignment horizontal="center" shrinkToFit="1"/>
    </xf>
    <xf numFmtId="0" fontId="23" fillId="0" borderId="0" xfId="0" applyFont="1" applyAlignment="1">
      <alignment shrinkToFit="1"/>
    </xf>
    <xf numFmtId="3" fontId="23" fillId="0" borderId="0" xfId="0" applyNumberFormat="1" applyFont="1" applyAlignment="1">
      <alignment shrinkToFit="1"/>
    </xf>
    <xf numFmtId="0" fontId="22" fillId="0" borderId="10" xfId="0" applyFont="1" applyFill="1" applyBorder="1" applyAlignment="1">
      <alignment horizontal="center" shrinkToFit="1"/>
    </xf>
    <xf numFmtId="0" fontId="19" fillId="0" borderId="0" xfId="0" applyFont="1" applyAlignment="1">
      <alignment horizontal="center" shrinkToFit="1"/>
    </xf>
    <xf numFmtId="0" fontId="17" fillId="0" borderId="0" xfId="0" applyFont="1" applyAlignment="1">
      <alignment horizontal="center" shrinkToFit="1"/>
    </xf>
    <xf numFmtId="49" fontId="17" fillId="0" borderId="0" xfId="0" applyNumberFormat="1" applyFont="1" applyAlignment="1">
      <alignment horizontal="center" shrinkToFit="1"/>
    </xf>
    <xf numFmtId="0" fontId="16" fillId="0" borderId="11" xfId="0" applyFont="1" applyBorder="1" applyAlignment="1">
      <alignment horizontal="center" shrinkToFit="1"/>
    </xf>
    <xf numFmtId="0" fontId="16" fillId="0" borderId="12" xfId="0" applyFont="1" applyBorder="1" applyAlignment="1">
      <alignment horizontal="center" wrapText="1" shrinkToFit="1"/>
    </xf>
    <xf numFmtId="204" fontId="19" fillId="0" borderId="10" xfId="0" applyNumberFormat="1" applyFont="1" applyBorder="1" applyAlignment="1">
      <alignment shrinkToFit="1"/>
    </xf>
    <xf numFmtId="204" fontId="19" fillId="0" borderId="0" xfId="0" applyNumberFormat="1" applyFont="1" applyAlignment="1">
      <alignment shrinkToFit="1"/>
    </xf>
    <xf numFmtId="204" fontId="19" fillId="0" borderId="10" xfId="0" applyNumberFormat="1" applyFont="1" applyBorder="1" applyAlignment="1">
      <alignment horizontal="right" shrinkToFit="1"/>
    </xf>
    <xf numFmtId="204" fontId="19" fillId="0" borderId="19" xfId="0" applyNumberFormat="1" applyFont="1" applyBorder="1" applyAlignment="1">
      <alignment horizontal="right" shrinkToFit="1"/>
    </xf>
    <xf numFmtId="204" fontId="19" fillId="0" borderId="10" xfId="0" applyNumberFormat="1" applyFont="1" applyBorder="1" applyAlignment="1">
      <alignment horizontal="center" shrinkToFit="1"/>
    </xf>
    <xf numFmtId="204" fontId="19" fillId="0" borderId="11" xfId="0" applyNumberFormat="1" applyFont="1" applyBorder="1" applyAlignment="1">
      <alignment shrinkToFit="1"/>
    </xf>
    <xf numFmtId="204" fontId="19" fillId="0" borderId="11" xfId="0" applyNumberFormat="1" applyFont="1" applyBorder="1" applyAlignment="1">
      <alignment horizontal="right" shrinkToFit="1"/>
    </xf>
    <xf numFmtId="204" fontId="16" fillId="0" borderId="10" xfId="0" applyNumberFormat="1" applyFont="1" applyBorder="1" applyAlignment="1">
      <alignment horizontal="center" shrinkToFit="1"/>
    </xf>
    <xf numFmtId="204" fontId="19" fillId="0" borderId="19" xfId="0" applyNumberFormat="1" applyFont="1" applyBorder="1" applyAlignment="1">
      <alignment shrinkToFit="1"/>
    </xf>
    <xf numFmtId="204" fontId="19" fillId="0" borderId="0" xfId="0" applyNumberFormat="1" applyFont="1" applyBorder="1" applyAlignment="1">
      <alignment shrinkToFit="1"/>
    </xf>
    <xf numFmtId="204" fontId="19" fillId="0" borderId="0" xfId="0" applyNumberFormat="1" applyFont="1" applyBorder="1" applyAlignment="1">
      <alignment horizontal="right" shrinkToFit="1"/>
    </xf>
    <xf numFmtId="204" fontId="23" fillId="0" borderId="10" xfId="0" applyNumberFormat="1" applyFont="1" applyBorder="1" applyAlignment="1">
      <alignment shrinkToFit="1"/>
    </xf>
    <xf numFmtId="204" fontId="23" fillId="0" borderId="0" xfId="0" applyNumberFormat="1" applyFont="1" applyBorder="1" applyAlignment="1">
      <alignment shrinkToFit="1"/>
    </xf>
    <xf numFmtId="204" fontId="17" fillId="0" borderId="10" xfId="0" applyNumberFormat="1" applyFont="1" applyBorder="1" applyAlignment="1">
      <alignment horizontal="right" shrinkToFit="1"/>
    </xf>
    <xf numFmtId="204" fontId="17" fillId="0" borderId="10" xfId="0" applyNumberFormat="1" applyFont="1" applyBorder="1" applyAlignment="1">
      <alignment horizontal="center" shrinkToFit="1"/>
    </xf>
    <xf numFmtId="204" fontId="19" fillId="0" borderId="12" xfId="0" applyNumberFormat="1" applyFont="1" applyBorder="1" applyAlignment="1">
      <alignment shrinkToFit="1"/>
    </xf>
    <xf numFmtId="49" fontId="17" fillId="0" borderId="13" xfId="0" applyNumberFormat="1" applyFont="1" applyBorder="1" applyAlignment="1">
      <alignment horizontal="center" shrinkToFit="1"/>
    </xf>
    <xf numFmtId="43" fontId="19" fillId="0" borderId="11" xfId="38" applyFont="1" applyBorder="1" applyAlignment="1">
      <alignment shrinkToFit="1"/>
    </xf>
    <xf numFmtId="0" fontId="17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3" fontId="18" fillId="0" borderId="20" xfId="0" applyNumberFormat="1" applyFont="1" applyBorder="1" applyAlignment="1">
      <alignment/>
    </xf>
    <xf numFmtId="0" fontId="18" fillId="0" borderId="20" xfId="0" applyFont="1" applyBorder="1" applyAlignment="1">
      <alignment horizontal="center"/>
    </xf>
    <xf numFmtId="3" fontId="18" fillId="0" borderId="20" xfId="0" applyNumberFormat="1" applyFont="1" applyBorder="1" applyAlignment="1">
      <alignment shrinkToFit="1"/>
    </xf>
    <xf numFmtId="0" fontId="18" fillId="0" borderId="20" xfId="0" applyFont="1" applyBorder="1" applyAlignment="1">
      <alignment horizontal="center" shrinkToFit="1"/>
    </xf>
    <xf numFmtId="0" fontId="17" fillId="0" borderId="0" xfId="0" applyFont="1" applyBorder="1" applyAlignment="1">
      <alignment shrinkToFit="1"/>
    </xf>
    <xf numFmtId="0" fontId="25" fillId="0" borderId="12" xfId="0" applyFont="1" applyFill="1" applyBorder="1" applyAlignment="1">
      <alignment horizontal="center" shrinkToFit="1"/>
    </xf>
    <xf numFmtId="0" fontId="19" fillId="0" borderId="10" xfId="0" applyFont="1" applyFill="1" applyBorder="1" applyAlignment="1">
      <alignment horizontal="center" shrinkToFit="1"/>
    </xf>
    <xf numFmtId="49" fontId="17" fillId="0" borderId="10" xfId="0" applyNumberFormat="1" applyFont="1" applyBorder="1" applyAlignment="1">
      <alignment shrinkToFit="1"/>
    </xf>
    <xf numFmtId="49" fontId="24" fillId="0" borderId="19" xfId="0" applyNumberFormat="1" applyFont="1" applyBorder="1" applyAlignment="1">
      <alignment horizontal="center" shrinkToFit="1"/>
    </xf>
    <xf numFmtId="0" fontId="19" fillId="0" borderId="11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49" fontId="17" fillId="0" borderId="10" xfId="0" applyNumberFormat="1" applyFont="1" applyBorder="1" applyAlignment="1">
      <alignment horizontal="left" shrinkToFit="1"/>
    </xf>
    <xf numFmtId="0" fontId="20" fillId="0" borderId="11" xfId="0" applyFont="1" applyBorder="1" applyAlignment="1">
      <alignment horizontal="left" shrinkToFit="1"/>
    </xf>
    <xf numFmtId="0" fontId="20" fillId="0" borderId="0" xfId="0" applyFont="1" applyBorder="1" applyAlignment="1">
      <alignment horizontal="left" shrinkToFit="1"/>
    </xf>
    <xf numFmtId="0" fontId="16" fillId="0" borderId="10" xfId="0" applyFont="1" applyBorder="1" applyAlignment="1">
      <alignment horizontal="center" vertical="center" shrinkToFit="1"/>
    </xf>
    <xf numFmtId="49" fontId="16" fillId="0" borderId="10" xfId="0" applyNumberFormat="1" applyFont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shrinkToFit="1"/>
    </xf>
    <xf numFmtId="0" fontId="19" fillId="0" borderId="22" xfId="0" applyFont="1" applyBorder="1" applyAlignment="1">
      <alignment shrinkToFit="1"/>
    </xf>
    <xf numFmtId="49" fontId="16" fillId="0" borderId="14" xfId="0" applyNumberFormat="1" applyFont="1" applyBorder="1" applyAlignment="1">
      <alignment horizontal="center" shrinkToFit="1"/>
    </xf>
    <xf numFmtId="0" fontId="25" fillId="0" borderId="12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left"/>
    </xf>
    <xf numFmtId="0" fontId="25" fillId="0" borderId="16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49" fontId="16" fillId="0" borderId="19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8" fillId="0" borderId="21" xfId="0" applyFont="1" applyBorder="1" applyAlignment="1">
      <alignment horizontal="left"/>
    </xf>
    <xf numFmtId="204" fontId="19" fillId="0" borderId="10" xfId="0" applyNumberFormat="1" applyFont="1" applyBorder="1" applyAlignment="1">
      <alignment/>
    </xf>
    <xf numFmtId="204" fontId="19" fillId="0" borderId="11" xfId="0" applyNumberFormat="1" applyFont="1" applyBorder="1" applyAlignment="1">
      <alignment/>
    </xf>
    <xf numFmtId="204" fontId="19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center" shrinkToFit="1"/>
    </xf>
    <xf numFmtId="204" fontId="19" fillId="0" borderId="10" xfId="0" applyNumberFormat="1" applyFont="1" applyFill="1" applyBorder="1" applyAlignment="1">
      <alignment horizontal="center" shrinkToFit="1"/>
    </xf>
    <xf numFmtId="204" fontId="20" fillId="0" borderId="10" xfId="0" applyNumberFormat="1" applyFont="1" applyBorder="1" applyAlignment="1">
      <alignment horizontal="center" shrinkToFit="1"/>
    </xf>
    <xf numFmtId="204" fontId="19" fillId="0" borderId="0" xfId="0" applyNumberFormat="1" applyFont="1" applyAlignment="1">
      <alignment horizontal="center" shrinkToFit="1"/>
    </xf>
    <xf numFmtId="204" fontId="19" fillId="0" borderId="11" xfId="0" applyNumberFormat="1" applyFont="1" applyFill="1" applyBorder="1" applyAlignment="1">
      <alignment horizontal="center" shrinkToFit="1"/>
    </xf>
    <xf numFmtId="204" fontId="20" fillId="0" borderId="11" xfId="0" applyNumberFormat="1" applyFont="1" applyBorder="1" applyAlignment="1">
      <alignment horizontal="center" shrinkToFit="1"/>
    </xf>
    <xf numFmtId="204" fontId="17" fillId="0" borderId="11" xfId="0" applyNumberFormat="1" applyFont="1" applyBorder="1" applyAlignment="1">
      <alignment horizontal="center" shrinkToFit="1"/>
    </xf>
    <xf numFmtId="204" fontId="19" fillId="0" borderId="11" xfId="0" applyNumberFormat="1" applyFont="1" applyBorder="1" applyAlignment="1">
      <alignment horizontal="center" shrinkToFit="1"/>
    </xf>
    <xf numFmtId="49" fontId="20" fillId="0" borderId="12" xfId="0" applyNumberFormat="1" applyFont="1" applyBorder="1" applyAlignment="1">
      <alignment horizontal="center" shrinkToFit="1"/>
    </xf>
    <xf numFmtId="0" fontId="18" fillId="0" borderId="0" xfId="0" applyFont="1" applyAlignment="1">
      <alignment/>
    </xf>
    <xf numFmtId="204" fontId="20" fillId="0" borderId="10" xfId="0" applyNumberFormat="1" applyFont="1" applyBorder="1" applyAlignment="1">
      <alignment/>
    </xf>
    <xf numFmtId="204" fontId="19" fillId="0" borderId="10" xfId="0" applyNumberFormat="1" applyFont="1" applyBorder="1" applyAlignment="1">
      <alignment/>
    </xf>
    <xf numFmtId="204" fontId="19" fillId="0" borderId="10" xfId="38" applyNumberFormat="1" applyFont="1" applyBorder="1" applyAlignment="1">
      <alignment/>
    </xf>
    <xf numFmtId="0" fontId="19" fillId="0" borderId="20" xfId="0" applyFont="1" applyBorder="1" applyAlignment="1">
      <alignment/>
    </xf>
    <xf numFmtId="0" fontId="25" fillId="0" borderId="12" xfId="0" applyFont="1" applyBorder="1" applyAlignment="1">
      <alignment shrinkToFit="1"/>
    </xf>
    <xf numFmtId="0" fontId="25" fillId="0" borderId="10" xfId="0" applyFont="1" applyBorder="1" applyAlignment="1">
      <alignment shrinkToFit="1"/>
    </xf>
    <xf numFmtId="0" fontId="18" fillId="0" borderId="0" xfId="0" applyFont="1" applyBorder="1" applyAlignment="1">
      <alignment horizontal="center"/>
    </xf>
    <xf numFmtId="0" fontId="19" fillId="0" borderId="22" xfId="0" applyFont="1" applyFill="1" applyBorder="1" applyAlignment="1">
      <alignment horizontal="center" shrinkToFit="1"/>
    </xf>
    <xf numFmtId="204" fontId="19" fillId="0" borderId="22" xfId="0" applyNumberFormat="1" applyFont="1" applyBorder="1" applyAlignment="1">
      <alignment shrinkToFit="1"/>
    </xf>
    <xf numFmtId="49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left" shrinkToFit="1"/>
    </xf>
    <xf numFmtId="49" fontId="16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21" xfId="0" applyFont="1" applyBorder="1" applyAlignment="1">
      <alignment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left" shrinkToFit="1"/>
    </xf>
    <xf numFmtId="0" fontId="27" fillId="0" borderId="10" xfId="0" applyFont="1" applyBorder="1" applyAlignment="1">
      <alignment shrinkToFit="1"/>
    </xf>
    <xf numFmtId="204" fontId="19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right" shrinkToFit="1"/>
    </xf>
    <xf numFmtId="204" fontId="19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shrinkToFit="1"/>
    </xf>
    <xf numFmtId="0" fontId="19" fillId="0" borderId="0" xfId="0" applyFont="1" applyBorder="1" applyAlignment="1">
      <alignment horizontal="left" shrinkToFit="1"/>
    </xf>
    <xf numFmtId="0" fontId="16" fillId="0" borderId="12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24" fillId="0" borderId="10" xfId="0" applyFont="1" applyBorder="1" applyAlignment="1">
      <alignment shrinkToFit="1"/>
    </xf>
    <xf numFmtId="49" fontId="19" fillId="0" borderId="12" xfId="0" applyNumberFormat="1" applyFont="1" applyBorder="1" applyAlignment="1">
      <alignment/>
    </xf>
    <xf numFmtId="49" fontId="19" fillId="0" borderId="11" xfId="0" applyNumberFormat="1" applyFont="1" applyBorder="1" applyAlignment="1">
      <alignment shrinkToFit="1"/>
    </xf>
    <xf numFmtId="49" fontId="20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25" fillId="0" borderId="12" xfId="0" applyFont="1" applyBorder="1" applyAlignment="1">
      <alignment horizontal="left"/>
    </xf>
    <xf numFmtId="49" fontId="19" fillId="0" borderId="12" xfId="0" applyNumberFormat="1" applyFont="1" applyBorder="1" applyAlignment="1">
      <alignment shrinkToFit="1"/>
    </xf>
    <xf numFmtId="204" fontId="19" fillId="0" borderId="12" xfId="0" applyNumberFormat="1" applyFont="1" applyBorder="1" applyAlignment="1">
      <alignment/>
    </xf>
    <xf numFmtId="204" fontId="19" fillId="0" borderId="10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17" fillId="0" borderId="10" xfId="0" applyNumberFormat="1" applyFont="1" applyBorder="1" applyAlignment="1">
      <alignment horizontal="center"/>
    </xf>
    <xf numFmtId="204" fontId="20" fillId="0" borderId="0" xfId="0" applyNumberFormat="1" applyFont="1" applyBorder="1" applyAlignment="1">
      <alignment horizontal="center"/>
    </xf>
    <xf numFmtId="204" fontId="19" fillId="0" borderId="11" xfId="0" applyNumberFormat="1" applyFont="1" applyFill="1" applyBorder="1" applyAlignment="1">
      <alignment horizontal="center"/>
    </xf>
    <xf numFmtId="204" fontId="20" fillId="0" borderId="11" xfId="0" applyNumberFormat="1" applyFont="1" applyBorder="1" applyAlignment="1">
      <alignment/>
    </xf>
    <xf numFmtId="204" fontId="20" fillId="0" borderId="11" xfId="0" applyNumberFormat="1" applyFont="1" applyBorder="1" applyAlignment="1">
      <alignment horizontal="center"/>
    </xf>
    <xf numFmtId="204" fontId="17" fillId="0" borderId="11" xfId="0" applyNumberFormat="1" applyFont="1" applyBorder="1" applyAlignment="1">
      <alignment horizontal="center"/>
    </xf>
    <xf numFmtId="204" fontId="19" fillId="0" borderId="11" xfId="0" applyNumberFormat="1" applyFont="1" applyBorder="1" applyAlignment="1">
      <alignment horizontal="right"/>
    </xf>
    <xf numFmtId="204" fontId="26" fillId="0" borderId="10" xfId="0" applyNumberFormat="1" applyFont="1" applyBorder="1" applyAlignment="1">
      <alignment horizontal="center" shrinkToFit="1"/>
    </xf>
    <xf numFmtId="204" fontId="20" fillId="0" borderId="10" xfId="0" applyNumberFormat="1" applyFont="1" applyBorder="1" applyAlignment="1">
      <alignment shrinkToFit="1"/>
    </xf>
    <xf numFmtId="204" fontId="19" fillId="0" borderId="0" xfId="0" applyNumberFormat="1" applyFont="1" applyFill="1" applyBorder="1" applyAlignment="1">
      <alignment horizontal="center"/>
    </xf>
    <xf numFmtId="204" fontId="20" fillId="0" borderId="0" xfId="0" applyNumberFormat="1" applyFont="1" applyBorder="1" applyAlignment="1">
      <alignment/>
    </xf>
    <xf numFmtId="204" fontId="19" fillId="0" borderId="0" xfId="0" applyNumberFormat="1" applyFont="1" applyBorder="1" applyAlignment="1">
      <alignment horizontal="right"/>
    </xf>
    <xf numFmtId="204" fontId="17" fillId="0" borderId="0" xfId="0" applyNumberFormat="1" applyFont="1" applyBorder="1" applyAlignment="1">
      <alignment horizontal="center" shrinkToFit="1"/>
    </xf>
    <xf numFmtId="204" fontId="19" fillId="0" borderId="0" xfId="0" applyNumberFormat="1" applyFont="1" applyBorder="1" applyAlignment="1">
      <alignment horizontal="center" shrinkToFit="1"/>
    </xf>
    <xf numFmtId="3" fontId="19" fillId="0" borderId="0" xfId="0" applyNumberFormat="1" applyFont="1" applyBorder="1" applyAlignment="1">
      <alignment horizontal="center" shrinkToFit="1"/>
    </xf>
    <xf numFmtId="49" fontId="19" fillId="0" borderId="11" xfId="0" applyNumberFormat="1" applyFont="1" applyBorder="1" applyAlignment="1">
      <alignment horizontal="center" shrinkToFit="1"/>
    </xf>
    <xf numFmtId="3" fontId="19" fillId="0" borderId="11" xfId="0" applyNumberFormat="1" applyFont="1" applyBorder="1" applyAlignment="1">
      <alignment horizontal="center" shrinkToFit="1"/>
    </xf>
    <xf numFmtId="0" fontId="19" fillId="0" borderId="11" xfId="0" applyFont="1" applyBorder="1" applyAlignment="1">
      <alignment horizontal="right" shrinkToFit="1"/>
    </xf>
    <xf numFmtId="204" fontId="19" fillId="0" borderId="11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3" fontId="16" fillId="0" borderId="20" xfId="0" applyNumberFormat="1" applyFont="1" applyBorder="1" applyAlignment="1">
      <alignment horizontal="center"/>
    </xf>
    <xf numFmtId="204" fontId="18" fillId="0" borderId="20" xfId="0" applyNumberFormat="1" applyFont="1" applyBorder="1" applyAlignment="1">
      <alignment shrinkToFit="1"/>
    </xf>
    <xf numFmtId="204" fontId="16" fillId="0" borderId="20" xfId="0" applyNumberFormat="1" applyFont="1" applyBorder="1" applyAlignment="1">
      <alignment horizontal="center"/>
    </xf>
    <xf numFmtId="0" fontId="16" fillId="0" borderId="14" xfId="0" applyFont="1" applyBorder="1" applyAlignment="1">
      <alignment horizontal="right"/>
    </xf>
    <xf numFmtId="3" fontId="16" fillId="0" borderId="14" xfId="0" applyNumberFormat="1" applyFont="1" applyBorder="1" applyAlignment="1">
      <alignment horizontal="right"/>
    </xf>
    <xf numFmtId="0" fontId="16" fillId="0" borderId="23" xfId="0" applyFont="1" applyBorder="1" applyAlignment="1">
      <alignment horizontal="right"/>
    </xf>
    <xf numFmtId="204" fontId="16" fillId="0" borderId="14" xfId="38" applyNumberFormat="1" applyFont="1" applyBorder="1" applyAlignment="1">
      <alignment horizontal="right"/>
    </xf>
    <xf numFmtId="204" fontId="16" fillId="0" borderId="14" xfId="38" applyNumberFormat="1" applyFont="1" applyBorder="1" applyAlignment="1">
      <alignment horizontal="right" shrinkToFit="1"/>
    </xf>
    <xf numFmtId="204" fontId="16" fillId="0" borderId="20" xfId="0" applyNumberFormat="1" applyFont="1" applyBorder="1" applyAlignment="1">
      <alignment shrinkToFit="1"/>
    </xf>
    <xf numFmtId="49" fontId="19" fillId="0" borderId="19" xfId="0" applyNumberFormat="1" applyFont="1" applyBorder="1" applyAlignment="1">
      <alignment horizontal="center" shrinkToFit="1"/>
    </xf>
    <xf numFmtId="0" fontId="19" fillId="0" borderId="16" xfId="0" applyFont="1" applyBorder="1" applyAlignment="1">
      <alignment shrinkToFit="1"/>
    </xf>
    <xf numFmtId="0" fontId="19" fillId="0" borderId="0" xfId="0" applyFont="1" applyBorder="1" applyAlignment="1">
      <alignment wrapText="1"/>
    </xf>
    <xf numFmtId="204" fontId="17" fillId="0" borderId="10" xfId="38" applyNumberFormat="1" applyFont="1" applyBorder="1" applyAlignment="1">
      <alignment/>
    </xf>
    <xf numFmtId="1" fontId="17" fillId="0" borderId="0" xfId="0" applyNumberFormat="1" applyFont="1" applyBorder="1" applyAlignment="1">
      <alignment horizontal="center" shrinkToFit="1"/>
    </xf>
    <xf numFmtId="3" fontId="18" fillId="0" borderId="0" xfId="0" applyNumberFormat="1" applyFont="1" applyBorder="1" applyAlignment="1">
      <alignment shrinkToFit="1"/>
    </xf>
    <xf numFmtId="3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shrinkToFit="1"/>
    </xf>
    <xf numFmtId="0" fontId="20" fillId="0" borderId="16" xfId="0" applyFont="1" applyBorder="1" applyAlignment="1">
      <alignment horizontal="center" shrinkToFit="1"/>
    </xf>
    <xf numFmtId="0" fontId="19" fillId="0" borderId="16" xfId="0" applyFont="1" applyFill="1" applyBorder="1" applyAlignment="1">
      <alignment horizontal="center"/>
    </xf>
    <xf numFmtId="0" fontId="20" fillId="0" borderId="19" xfId="0" applyFont="1" applyBorder="1" applyAlignment="1">
      <alignment/>
    </xf>
    <xf numFmtId="0" fontId="19" fillId="0" borderId="21" xfId="0" applyFont="1" applyBorder="1" applyAlignment="1">
      <alignment shrinkToFit="1"/>
    </xf>
    <xf numFmtId="0" fontId="19" fillId="0" borderId="16" xfId="0" applyFont="1" applyBorder="1" applyAlignment="1">
      <alignment horizontal="center" shrinkToFit="1"/>
    </xf>
    <xf numFmtId="204" fontId="19" fillId="0" borderId="0" xfId="0" applyNumberFormat="1" applyFont="1" applyAlignment="1">
      <alignment/>
    </xf>
    <xf numFmtId="43" fontId="19" fillId="0" borderId="10" xfId="38" applyFont="1" applyBorder="1" applyAlignment="1">
      <alignment shrinkToFit="1"/>
    </xf>
    <xf numFmtId="0" fontId="17" fillId="0" borderId="16" xfId="0" applyFont="1" applyBorder="1" applyAlignment="1">
      <alignment horizontal="center" shrinkToFit="1"/>
    </xf>
    <xf numFmtId="2" fontId="26" fillId="0" borderId="10" xfId="0" applyNumberFormat="1" applyFont="1" applyBorder="1" applyAlignment="1">
      <alignment horizontal="center" shrinkToFit="1"/>
    </xf>
    <xf numFmtId="0" fontId="10" fillId="0" borderId="0" xfId="0" applyFont="1" applyFill="1" applyBorder="1" applyAlignment="1">
      <alignment/>
    </xf>
    <xf numFmtId="0" fontId="19" fillId="0" borderId="0" xfId="0" applyNumberFormat="1" applyFont="1" applyAlignment="1">
      <alignment shrinkToFit="1"/>
    </xf>
    <xf numFmtId="2" fontId="17" fillId="0" borderId="16" xfId="0" applyNumberFormat="1" applyFont="1" applyBorder="1" applyAlignment="1">
      <alignment horizontal="center" shrinkToFit="1"/>
    </xf>
    <xf numFmtId="2" fontId="19" fillId="0" borderId="10" xfId="0" applyNumberFormat="1" applyFont="1" applyBorder="1" applyAlignment="1">
      <alignment horizontal="center" shrinkToFit="1"/>
    </xf>
    <xf numFmtId="0" fontId="20" fillId="0" borderId="16" xfId="0" applyFont="1" applyBorder="1" applyAlignment="1">
      <alignment shrinkToFit="1"/>
    </xf>
    <xf numFmtId="204" fontId="19" fillId="0" borderId="16" xfId="0" applyNumberFormat="1" applyFont="1" applyBorder="1" applyAlignment="1">
      <alignment shrinkToFit="1"/>
    </xf>
    <xf numFmtId="3" fontId="19" fillId="0" borderId="20" xfId="0" applyNumberFormat="1" applyFont="1" applyBorder="1" applyAlignment="1">
      <alignment horizontal="center"/>
    </xf>
    <xf numFmtId="204" fontId="18" fillId="0" borderId="20" xfId="0" applyNumberFormat="1" applyFont="1" applyBorder="1" applyAlignment="1">
      <alignment/>
    </xf>
    <xf numFmtId="204" fontId="18" fillId="0" borderId="20" xfId="38" applyNumberFormat="1" applyFont="1" applyBorder="1" applyAlignment="1">
      <alignment shrinkToFit="1"/>
    </xf>
    <xf numFmtId="204" fontId="16" fillId="0" borderId="20" xfId="0" applyNumberFormat="1" applyFont="1" applyBorder="1" applyAlignment="1">
      <alignment horizontal="center" shrinkToFit="1"/>
    </xf>
    <xf numFmtId="0" fontId="18" fillId="0" borderId="20" xfId="0" applyFont="1" applyBorder="1" applyAlignment="1">
      <alignment/>
    </xf>
    <xf numFmtId="0" fontId="17" fillId="0" borderId="0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center"/>
    </xf>
    <xf numFmtId="49" fontId="19" fillId="0" borderId="0" xfId="0" applyNumberFormat="1" applyFont="1" applyBorder="1" applyAlignment="1">
      <alignment shrinkToFit="1"/>
    </xf>
    <xf numFmtId="49" fontId="19" fillId="0" borderId="11" xfId="0" applyNumberFormat="1" applyFont="1" applyBorder="1" applyAlignment="1">
      <alignment/>
    </xf>
    <xf numFmtId="49" fontId="19" fillId="0" borderId="19" xfId="0" applyNumberFormat="1" applyFont="1" applyBorder="1" applyAlignment="1">
      <alignment shrinkToFit="1"/>
    </xf>
    <xf numFmtId="0" fontId="19" fillId="0" borderId="16" xfId="0" applyFont="1" applyBorder="1" applyAlignment="1">
      <alignment/>
    </xf>
    <xf numFmtId="204" fontId="16" fillId="0" borderId="20" xfId="0" applyNumberFormat="1" applyFont="1" applyBorder="1" applyAlignment="1">
      <alignment/>
    </xf>
    <xf numFmtId="49" fontId="17" fillId="0" borderId="19" xfId="0" applyNumberFormat="1" applyFont="1" applyBorder="1" applyAlignment="1">
      <alignment horizontal="center"/>
    </xf>
    <xf numFmtId="0" fontId="19" fillId="0" borderId="17" xfId="0" applyFont="1" applyBorder="1" applyAlignment="1">
      <alignment shrinkToFit="1"/>
    </xf>
    <xf numFmtId="0" fontId="17" fillId="0" borderId="17" xfId="0" applyFont="1" applyBorder="1" applyAlignment="1">
      <alignment horizontal="center" shrinkToFit="1"/>
    </xf>
    <xf numFmtId="49" fontId="17" fillId="0" borderId="17" xfId="0" applyNumberFormat="1" applyFont="1" applyBorder="1" applyAlignment="1">
      <alignment horizontal="center" shrinkToFit="1"/>
    </xf>
    <xf numFmtId="0" fontId="17" fillId="0" borderId="19" xfId="0" applyFont="1" applyBorder="1" applyAlignment="1">
      <alignment horizontal="center"/>
    </xf>
    <xf numFmtId="204" fontId="19" fillId="0" borderId="11" xfId="38" applyNumberFormat="1" applyFont="1" applyBorder="1" applyAlignment="1">
      <alignment/>
    </xf>
    <xf numFmtId="204" fontId="20" fillId="0" borderId="10" xfId="38" applyNumberFormat="1" applyFont="1" applyBorder="1" applyAlignment="1">
      <alignment/>
    </xf>
    <xf numFmtId="204" fontId="19" fillId="0" borderId="0" xfId="38" applyNumberFormat="1" applyFont="1" applyAlignment="1">
      <alignment/>
    </xf>
    <xf numFmtId="43" fontId="19" fillId="0" borderId="10" xfId="38" applyFont="1" applyBorder="1" applyAlignment="1">
      <alignment/>
    </xf>
    <xf numFmtId="43" fontId="19" fillId="0" borderId="11" xfId="38" applyFont="1" applyBorder="1" applyAlignment="1">
      <alignment/>
    </xf>
    <xf numFmtId="204" fontId="19" fillId="0" borderId="19" xfId="38" applyNumberFormat="1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43" fontId="19" fillId="0" borderId="10" xfId="38" applyFont="1" applyBorder="1" applyAlignment="1">
      <alignment horizontal="center"/>
    </xf>
    <xf numFmtId="204" fontId="19" fillId="0" borderId="10" xfId="38" applyNumberFormat="1" applyFont="1" applyBorder="1" applyAlignment="1">
      <alignment horizontal="center" shrinkToFit="1"/>
    </xf>
    <xf numFmtId="49" fontId="19" fillId="0" borderId="13" xfId="0" applyNumberFormat="1" applyFont="1" applyBorder="1" applyAlignment="1">
      <alignment shrinkToFit="1"/>
    </xf>
    <xf numFmtId="0" fontId="20" fillId="0" borderId="10" xfId="0" applyFont="1" applyBorder="1" applyAlignment="1">
      <alignment horizontal="left"/>
    </xf>
    <xf numFmtId="3" fontId="18" fillId="0" borderId="2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 shrinkToFit="1"/>
    </xf>
    <xf numFmtId="0" fontId="20" fillId="0" borderId="22" xfId="0" applyFont="1" applyBorder="1" applyAlignment="1">
      <alignment horizontal="center" shrinkToFit="1"/>
    </xf>
    <xf numFmtId="49" fontId="24" fillId="0" borderId="13" xfId="0" applyNumberFormat="1" applyFont="1" applyBorder="1" applyAlignment="1">
      <alignment horizontal="center" shrinkToFit="1"/>
    </xf>
    <xf numFmtId="43" fontId="19" fillId="0" borderId="10" xfId="38" applyFont="1" applyBorder="1" applyAlignment="1">
      <alignment horizontal="center" shrinkToFit="1"/>
    </xf>
    <xf numFmtId="3" fontId="19" fillId="0" borderId="19" xfId="0" applyNumberFormat="1" applyFont="1" applyBorder="1" applyAlignment="1">
      <alignment shrinkToFit="1"/>
    </xf>
    <xf numFmtId="0" fontId="21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3" fontId="19" fillId="0" borderId="11" xfId="0" applyNumberFormat="1" applyFont="1" applyBorder="1" applyAlignment="1">
      <alignment horizontal="right"/>
    </xf>
    <xf numFmtId="204" fontId="19" fillId="0" borderId="19" xfId="0" applyNumberFormat="1" applyFont="1" applyBorder="1" applyAlignment="1">
      <alignment horizontal="center" shrinkToFit="1"/>
    </xf>
    <xf numFmtId="49" fontId="26" fillId="0" borderId="10" xfId="0" applyNumberFormat="1" applyFont="1" applyBorder="1" applyAlignment="1">
      <alignment horizontal="center" shrinkToFit="1"/>
    </xf>
    <xf numFmtId="0" fontId="20" fillId="0" borderId="17" xfId="0" applyFont="1" applyBorder="1" applyAlignment="1">
      <alignment shrinkToFit="1"/>
    </xf>
    <xf numFmtId="43" fontId="19" fillId="0" borderId="0" xfId="0" applyNumberFormat="1" applyFont="1" applyAlignment="1">
      <alignment shrinkToFit="1"/>
    </xf>
    <xf numFmtId="204" fontId="19" fillId="0" borderId="17" xfId="38" applyNumberFormat="1" applyFont="1" applyBorder="1" applyAlignment="1">
      <alignment shrinkToFit="1"/>
    </xf>
    <xf numFmtId="204" fontId="18" fillId="0" borderId="20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204" fontId="20" fillId="0" borderId="19" xfId="38" applyNumberFormat="1" applyFont="1" applyBorder="1" applyAlignment="1">
      <alignment/>
    </xf>
    <xf numFmtId="0" fontId="19" fillId="0" borderId="17" xfId="0" applyFont="1" applyFill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3" fontId="19" fillId="0" borderId="17" xfId="0" applyNumberFormat="1" applyFont="1" applyBorder="1" applyAlignment="1">
      <alignment/>
    </xf>
    <xf numFmtId="0" fontId="17" fillId="0" borderId="17" xfId="0" applyFont="1" applyBorder="1" applyAlignment="1">
      <alignment horizontal="center"/>
    </xf>
    <xf numFmtId="204" fontId="19" fillId="0" borderId="16" xfId="38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204" fontId="19" fillId="0" borderId="0" xfId="38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10" xfId="0" applyFont="1" applyFill="1" applyBorder="1" applyAlignment="1">
      <alignment horizontal="left" shrinkToFit="1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shrinkToFit="1"/>
    </xf>
    <xf numFmtId="0" fontId="19" fillId="0" borderId="1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3" fontId="18" fillId="0" borderId="14" xfId="0" applyNumberFormat="1" applyFont="1" applyBorder="1" applyAlignment="1">
      <alignment shrinkToFit="1"/>
    </xf>
    <xf numFmtId="3" fontId="18" fillId="0" borderId="14" xfId="0" applyNumberFormat="1" applyFont="1" applyBorder="1" applyAlignment="1">
      <alignment/>
    </xf>
    <xf numFmtId="3" fontId="16" fillId="0" borderId="14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8" fillId="0" borderId="0" xfId="0" applyFont="1" applyAlignment="1">
      <alignment horizontal="left" shrinkToFit="1"/>
    </xf>
    <xf numFmtId="0" fontId="18" fillId="0" borderId="0" xfId="0" applyFont="1" applyBorder="1" applyAlignment="1">
      <alignment horizontal="left" shrinkToFit="1"/>
    </xf>
    <xf numFmtId="0" fontId="18" fillId="0" borderId="21" xfId="0" applyFont="1" applyBorder="1" applyAlignment="1">
      <alignment horizontal="left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49" fontId="16" fillId="0" borderId="12" xfId="0" applyNumberFormat="1" applyFont="1" applyBorder="1" applyAlignment="1">
      <alignment horizontal="center" vertical="center" shrinkToFit="1"/>
    </xf>
    <xf numFmtId="49" fontId="16" fillId="0" borderId="11" xfId="0" applyNumberFormat="1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shrinkToFit="1"/>
    </xf>
    <xf numFmtId="0" fontId="16" fillId="0" borderId="23" xfId="0" applyFont="1" applyBorder="1" applyAlignment="1">
      <alignment horizontal="center" shrinkToFit="1"/>
    </xf>
    <xf numFmtId="0" fontId="16" fillId="0" borderId="24" xfId="0" applyFont="1" applyBorder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204" fontId="16" fillId="0" borderId="18" xfId="0" applyNumberFormat="1" applyFont="1" applyBorder="1" applyAlignment="1">
      <alignment horizontal="center" shrinkToFit="1"/>
    </xf>
    <xf numFmtId="204" fontId="16" fillId="0" borderId="23" xfId="0" applyNumberFormat="1" applyFont="1" applyBorder="1" applyAlignment="1">
      <alignment horizontal="center" shrinkToFit="1"/>
    </xf>
    <xf numFmtId="204" fontId="16" fillId="0" borderId="24" xfId="0" applyNumberFormat="1" applyFont="1" applyBorder="1" applyAlignment="1">
      <alignment horizontal="center" shrinkToFit="1"/>
    </xf>
    <xf numFmtId="0" fontId="10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21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0;&#3633;&#3597;&#3594;&#3637;&#3626;&#3619;&#3640;&#3611;&#3650;&#3588;&#3619;&#3591;&#3585;&#3634;&#3619;2557-255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AppData\Local\Temp\(&#3610;_&#3597;&#3594;_&#3626;&#3619;_&#3611;&#3650;&#3588;&#3619;&#3591;&#3585;&#3634;&#3619;2557-255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บัญชีรวม"/>
      <sheetName val="ยุทธ1.1"/>
      <sheetName val="ยุทธ1.2"/>
      <sheetName val="ยุทธ2"/>
      <sheetName val="ยุทธ3"/>
      <sheetName val="ยุทธ4"/>
      <sheetName val="ยุทธ5"/>
      <sheetName val="ยุทธ6"/>
      <sheetName val="ยุทธ7"/>
      <sheetName val="ยุทธ8"/>
      <sheetName val="ขอรับสนับสนุนงบปี55"/>
      <sheetName val="Sheet1"/>
      <sheetName val="โครงการเกินศักยภาพ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บัญชีรวม"/>
      <sheetName val="ยุทธ1.1"/>
      <sheetName val="ยุทธ1.2"/>
      <sheetName val="ยุทธ2"/>
      <sheetName val="ยุทธ3"/>
      <sheetName val="ยุทธ4"/>
      <sheetName val="ยุทธ5"/>
      <sheetName val="ยุทธ6"/>
      <sheetName val="ยุทธ7"/>
      <sheetName val="ยุทธ8"/>
      <sheetName val="ขอรับสนับสนุนงบปี55"/>
      <sheetName val="Sheet1"/>
      <sheetName val="โครงการเกินศักยภาพ"/>
    </sheetNames>
    <sheetDataSet>
      <sheetData sheetId="1">
        <row r="517">
          <cell r="E517">
            <v>66661720</v>
          </cell>
          <cell r="F517">
            <v>21450000</v>
          </cell>
          <cell r="G517">
            <v>22028000</v>
          </cell>
        </row>
      </sheetData>
      <sheetData sheetId="2">
        <row r="215">
          <cell r="F215">
            <v>3212000</v>
          </cell>
          <cell r="G215">
            <v>1500000</v>
          </cell>
        </row>
      </sheetData>
      <sheetData sheetId="3">
        <row r="16">
          <cell r="E16">
            <v>50000</v>
          </cell>
          <cell r="F16">
            <v>50000</v>
          </cell>
          <cell r="G16">
            <v>50000</v>
          </cell>
        </row>
        <row r="47">
          <cell r="E47">
            <v>240000</v>
          </cell>
          <cell r="F47">
            <v>90000</v>
          </cell>
          <cell r="G47">
            <v>90000</v>
          </cell>
        </row>
      </sheetData>
      <sheetData sheetId="4">
        <row r="49">
          <cell r="E49">
            <v>1650000</v>
          </cell>
          <cell r="F49">
            <v>180000</v>
          </cell>
          <cell r="G49">
            <v>180000</v>
          </cell>
        </row>
        <row r="100">
          <cell r="E100">
            <v>560000</v>
          </cell>
          <cell r="F100">
            <v>150000</v>
          </cell>
          <cell r="G100">
            <v>150000</v>
          </cell>
        </row>
        <row r="125">
          <cell r="E125">
            <v>250000</v>
          </cell>
          <cell r="F125">
            <v>130000</v>
          </cell>
          <cell r="G125">
            <v>130000</v>
          </cell>
        </row>
        <row r="200">
          <cell r="E200">
            <v>2790000</v>
          </cell>
          <cell r="F200">
            <v>1390000</v>
          </cell>
          <cell r="G200">
            <v>1190000</v>
          </cell>
        </row>
      </sheetData>
      <sheetData sheetId="5">
        <row r="57">
          <cell r="E57">
            <v>2580000</v>
          </cell>
          <cell r="F57">
            <v>30000</v>
          </cell>
          <cell r="G57">
            <v>30000</v>
          </cell>
        </row>
        <row r="71">
          <cell r="E71">
            <v>55000</v>
          </cell>
          <cell r="F71">
            <v>55000</v>
          </cell>
          <cell r="G71">
            <v>55000</v>
          </cell>
        </row>
      </sheetData>
      <sheetData sheetId="6">
        <row r="47">
          <cell r="E47">
            <v>1340000</v>
          </cell>
        </row>
      </sheetData>
      <sheetData sheetId="7">
        <row r="16">
          <cell r="F16">
            <v>210000</v>
          </cell>
          <cell r="G16">
            <v>210000</v>
          </cell>
        </row>
        <row r="77">
          <cell r="F77">
            <v>910000</v>
          </cell>
          <cell r="G77">
            <v>910000</v>
          </cell>
        </row>
      </sheetData>
      <sheetData sheetId="8">
        <row r="24">
          <cell r="E24">
            <v>1370000</v>
          </cell>
        </row>
        <row r="74">
          <cell r="E74">
            <v>2642557</v>
          </cell>
          <cell r="F74">
            <v>392558</v>
          </cell>
          <cell r="G74">
            <v>392559</v>
          </cell>
        </row>
        <row r="99">
          <cell r="E99">
            <v>1530000</v>
          </cell>
          <cell r="F99">
            <v>30000</v>
          </cell>
          <cell r="G99">
            <v>30000</v>
          </cell>
        </row>
      </sheetData>
      <sheetData sheetId="9">
        <row r="51">
          <cell r="E51">
            <v>1250000</v>
          </cell>
          <cell r="F51">
            <v>700000</v>
          </cell>
          <cell r="G51">
            <v>700000</v>
          </cell>
        </row>
        <row r="336">
          <cell r="E336">
            <v>49692000</v>
          </cell>
          <cell r="F336">
            <v>90000</v>
          </cell>
          <cell r="G336">
            <v>90000</v>
          </cell>
        </row>
        <row r="349">
          <cell r="E349">
            <v>300000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E43" sqref="E43"/>
    </sheetView>
  </sheetViews>
  <sheetFormatPr defaultColWidth="9.140625" defaultRowHeight="12.75"/>
  <cols>
    <col min="1" max="1" width="44.57421875" style="64" customWidth="1"/>
    <col min="2" max="2" width="9.140625" style="64" customWidth="1"/>
    <col min="3" max="3" width="13.421875" style="64" customWidth="1"/>
    <col min="4" max="4" width="9.8515625" style="64" customWidth="1"/>
    <col min="5" max="5" width="12.7109375" style="64" customWidth="1"/>
    <col min="6" max="6" width="8.8515625" style="64" customWidth="1"/>
    <col min="7" max="7" width="13.140625" style="64" customWidth="1"/>
    <col min="8" max="8" width="9.140625" style="64" customWidth="1"/>
    <col min="9" max="9" width="14.00390625" style="64" customWidth="1"/>
    <col min="10" max="16384" width="9.140625" style="64" customWidth="1"/>
  </cols>
  <sheetData>
    <row r="1" spans="1:9" ht="23.25">
      <c r="A1" s="470" t="s">
        <v>11</v>
      </c>
      <c r="B1" s="470"/>
      <c r="C1" s="470"/>
      <c r="D1" s="470"/>
      <c r="E1" s="470"/>
      <c r="F1" s="470"/>
      <c r="G1" s="470"/>
      <c r="H1" s="470"/>
      <c r="I1" s="470"/>
    </row>
    <row r="2" spans="1:9" ht="23.25">
      <c r="A2" s="470" t="s">
        <v>1254</v>
      </c>
      <c r="B2" s="470"/>
      <c r="C2" s="470"/>
      <c r="D2" s="470"/>
      <c r="E2" s="470"/>
      <c r="F2" s="470"/>
      <c r="G2" s="470"/>
      <c r="H2" s="470"/>
      <c r="I2" s="470"/>
    </row>
    <row r="3" ht="16.5" customHeight="1"/>
    <row r="4" spans="1:9" s="65" customFormat="1" ht="18.75">
      <c r="A4" s="469" t="s">
        <v>12</v>
      </c>
      <c r="B4" s="467" t="s">
        <v>286</v>
      </c>
      <c r="C4" s="467"/>
      <c r="D4" s="467" t="s">
        <v>1255</v>
      </c>
      <c r="E4" s="467"/>
      <c r="F4" s="467" t="s">
        <v>1256</v>
      </c>
      <c r="G4" s="467"/>
      <c r="H4" s="467" t="s">
        <v>14</v>
      </c>
      <c r="I4" s="467"/>
    </row>
    <row r="5" spans="1:9" s="65" customFormat="1" ht="37.5">
      <c r="A5" s="469"/>
      <c r="B5" s="66" t="s">
        <v>28</v>
      </c>
      <c r="C5" s="67" t="s">
        <v>13</v>
      </c>
      <c r="D5" s="66" t="s">
        <v>29</v>
      </c>
      <c r="E5" s="67" t="s">
        <v>13</v>
      </c>
      <c r="F5" s="66" t="s">
        <v>29</v>
      </c>
      <c r="G5" s="67" t="s">
        <v>13</v>
      </c>
      <c r="H5" s="66" t="s">
        <v>29</v>
      </c>
      <c r="I5" s="67" t="s">
        <v>13</v>
      </c>
    </row>
    <row r="6" spans="1:9" s="65" customFormat="1" ht="20.25">
      <c r="A6" s="68" t="s">
        <v>15</v>
      </c>
      <c r="B6" s="69"/>
      <c r="C6" s="69"/>
      <c r="E6" s="69"/>
      <c r="F6" s="69"/>
      <c r="G6" s="69"/>
      <c r="H6" s="69"/>
      <c r="I6" s="69"/>
    </row>
    <row r="7" spans="1:9" s="65" customFormat="1" ht="18.75">
      <c r="A7" s="70" t="s">
        <v>16</v>
      </c>
      <c r="B7" s="71"/>
      <c r="C7" s="71"/>
      <c r="E7" s="71"/>
      <c r="F7" s="71"/>
      <c r="G7" s="71"/>
      <c r="H7" s="71"/>
      <c r="I7" s="71"/>
    </row>
    <row r="8" spans="1:9" s="65" customFormat="1" ht="18.75">
      <c r="A8" s="71" t="s">
        <v>1965</v>
      </c>
      <c r="B8" s="71">
        <v>88</v>
      </c>
      <c r="C8" s="72">
        <f>'[2]ยุทธ1.1'!E517</f>
        <v>66661720</v>
      </c>
      <c r="D8" s="71">
        <v>42</v>
      </c>
      <c r="E8" s="72">
        <f>'[2]ยุทธ1.1'!F517</f>
        <v>21450000</v>
      </c>
      <c r="F8" s="71">
        <v>44</v>
      </c>
      <c r="G8" s="72">
        <f>'[2]ยุทธ1.1'!G517</f>
        <v>22028000</v>
      </c>
      <c r="H8" s="71">
        <f>B8+D8+F8</f>
        <v>174</v>
      </c>
      <c r="I8" s="72">
        <f>C8+E8+G8</f>
        <v>110139720</v>
      </c>
    </row>
    <row r="9" spans="1:9" s="65" customFormat="1" ht="18.75">
      <c r="A9" s="71" t="s">
        <v>30</v>
      </c>
      <c r="B9" s="71">
        <v>64</v>
      </c>
      <c r="C9" s="72">
        <f>'ยุทธ1.2'!E215</f>
        <v>35090000</v>
      </c>
      <c r="D9" s="65">
        <v>10</v>
      </c>
      <c r="E9" s="72">
        <f>'[2]ยุทธ1.2'!F215</f>
        <v>3212000</v>
      </c>
      <c r="F9" s="71">
        <v>6</v>
      </c>
      <c r="G9" s="72">
        <f>'[2]ยุทธ1.2'!G215</f>
        <v>1500000</v>
      </c>
      <c r="H9" s="71">
        <f>B9+D9+F9</f>
        <v>80</v>
      </c>
      <c r="I9" s="72">
        <f>C9+E9+G9</f>
        <v>39802000</v>
      </c>
    </row>
    <row r="10" spans="1:9" s="65" customFormat="1" ht="18.75">
      <c r="A10" s="96" t="s">
        <v>1258</v>
      </c>
      <c r="B10" s="372">
        <f aca="true" t="shared" si="0" ref="B10:I10">SUM(B8:B9)</f>
        <v>152</v>
      </c>
      <c r="C10" s="373">
        <f t="shared" si="0"/>
        <v>101751720</v>
      </c>
      <c r="D10" s="374">
        <f t="shared" si="0"/>
        <v>52</v>
      </c>
      <c r="E10" s="373">
        <f t="shared" si="0"/>
        <v>24662000</v>
      </c>
      <c r="F10" s="372">
        <f t="shared" si="0"/>
        <v>50</v>
      </c>
      <c r="G10" s="373">
        <f t="shared" si="0"/>
        <v>23528000</v>
      </c>
      <c r="H10" s="372">
        <f t="shared" si="0"/>
        <v>254</v>
      </c>
      <c r="I10" s="373">
        <f t="shared" si="0"/>
        <v>149941720</v>
      </c>
    </row>
    <row r="11" spans="1:9" s="65" customFormat="1" ht="20.25">
      <c r="A11" s="73" t="s">
        <v>17</v>
      </c>
      <c r="B11" s="71"/>
      <c r="C11" s="71"/>
      <c r="E11" s="71"/>
      <c r="F11" s="71"/>
      <c r="G11" s="71"/>
      <c r="H11" s="71"/>
      <c r="I11" s="71"/>
    </row>
    <row r="12" spans="1:9" s="65" customFormat="1" ht="18.75">
      <c r="A12" s="70" t="s">
        <v>18</v>
      </c>
      <c r="B12" s="71"/>
      <c r="C12" s="71"/>
      <c r="E12" s="71"/>
      <c r="F12" s="71"/>
      <c r="G12" s="71"/>
      <c r="H12" s="71"/>
      <c r="I12" s="71"/>
    </row>
    <row r="13" spans="1:9" s="65" customFormat="1" ht="18.75">
      <c r="A13" s="71" t="s">
        <v>31</v>
      </c>
      <c r="B13" s="71">
        <v>2</v>
      </c>
      <c r="C13" s="72">
        <f>'[2]ยุทธ2'!E16</f>
        <v>50000</v>
      </c>
      <c r="D13" s="65">
        <v>2</v>
      </c>
      <c r="E13" s="72">
        <f>'[2]ยุทธ2'!F16</f>
        <v>50000</v>
      </c>
      <c r="F13" s="71">
        <v>2</v>
      </c>
      <c r="G13" s="72">
        <f>'[2]ยุทธ2'!G16</f>
        <v>50000</v>
      </c>
      <c r="H13" s="71">
        <f>B13+D13+F13</f>
        <v>6</v>
      </c>
      <c r="I13" s="72">
        <f>C13+E13+G13</f>
        <v>150000</v>
      </c>
    </row>
    <row r="14" spans="1:9" s="65" customFormat="1" ht="18.75">
      <c r="A14" s="71" t="s">
        <v>32</v>
      </c>
      <c r="B14" s="71">
        <v>5</v>
      </c>
      <c r="C14" s="72">
        <f>'[2]ยุทธ2'!E47</f>
        <v>240000</v>
      </c>
      <c r="D14" s="65">
        <v>3</v>
      </c>
      <c r="E14" s="72">
        <f>'[2]ยุทธ2'!F47</f>
        <v>90000</v>
      </c>
      <c r="F14" s="71">
        <v>3</v>
      </c>
      <c r="G14" s="72">
        <f>'[2]ยุทธ2'!G47</f>
        <v>90000</v>
      </c>
      <c r="H14" s="71">
        <f>B14+D14+F14</f>
        <v>11</v>
      </c>
      <c r="I14" s="72">
        <f>C14+E14+G14</f>
        <v>420000</v>
      </c>
    </row>
    <row r="15" spans="1:9" s="65" customFormat="1" ht="18.75">
      <c r="A15" s="71" t="s">
        <v>1966</v>
      </c>
      <c r="B15" s="71"/>
      <c r="C15" s="71"/>
      <c r="E15" s="71"/>
      <c r="F15" s="71"/>
      <c r="G15" s="71"/>
      <c r="H15" s="71"/>
      <c r="I15" s="71"/>
    </row>
    <row r="16" spans="1:9" s="65" customFormat="1" ht="18.75">
      <c r="A16" s="96" t="s">
        <v>1258</v>
      </c>
      <c r="B16" s="372">
        <f aca="true" t="shared" si="1" ref="B16:I16">SUM(B13:B15)</f>
        <v>7</v>
      </c>
      <c r="C16" s="373">
        <f t="shared" si="1"/>
        <v>290000</v>
      </c>
      <c r="D16" s="374">
        <f t="shared" si="1"/>
        <v>5</v>
      </c>
      <c r="E16" s="373">
        <f t="shared" si="1"/>
        <v>140000</v>
      </c>
      <c r="F16" s="372">
        <f t="shared" si="1"/>
        <v>5</v>
      </c>
      <c r="G16" s="373">
        <f t="shared" si="1"/>
        <v>140000</v>
      </c>
      <c r="H16" s="372">
        <f t="shared" si="1"/>
        <v>17</v>
      </c>
      <c r="I16" s="373">
        <f t="shared" si="1"/>
        <v>570000</v>
      </c>
    </row>
    <row r="17" spans="1:9" s="65" customFormat="1" ht="20.25">
      <c r="A17" s="73" t="s">
        <v>19</v>
      </c>
      <c r="B17" s="71"/>
      <c r="C17" s="71"/>
      <c r="E17" s="71"/>
      <c r="F17" s="71"/>
      <c r="G17" s="71"/>
      <c r="H17" s="71"/>
      <c r="I17" s="71"/>
    </row>
    <row r="18" spans="1:9" s="65" customFormat="1" ht="18.75">
      <c r="A18" s="70" t="s">
        <v>20</v>
      </c>
      <c r="B18" s="71"/>
      <c r="C18" s="71"/>
      <c r="E18" s="71"/>
      <c r="F18" s="71"/>
      <c r="G18" s="71"/>
      <c r="H18" s="71"/>
      <c r="I18" s="71"/>
    </row>
    <row r="19" spans="1:9" s="65" customFormat="1" ht="18.75">
      <c r="A19" s="71" t="s">
        <v>33</v>
      </c>
      <c r="B19" s="71">
        <v>13</v>
      </c>
      <c r="C19" s="72">
        <f>'[2]ยุทธ3'!E49</f>
        <v>1650000</v>
      </c>
      <c r="D19" s="65">
        <v>4</v>
      </c>
      <c r="E19" s="72">
        <f>'[2]ยุทธ3'!F49</f>
        <v>180000</v>
      </c>
      <c r="F19" s="71">
        <v>4</v>
      </c>
      <c r="G19" s="72">
        <f>'[2]ยุทธ3'!G49</f>
        <v>180000</v>
      </c>
      <c r="H19" s="71">
        <f aca="true" t="shared" si="2" ref="H19:I22">B19+D19+F19</f>
        <v>21</v>
      </c>
      <c r="I19" s="72">
        <f t="shared" si="2"/>
        <v>2010000</v>
      </c>
    </row>
    <row r="20" spans="1:9" s="65" customFormat="1" ht="22.5" customHeight="1">
      <c r="A20" s="71" t="s">
        <v>1967</v>
      </c>
      <c r="B20" s="71">
        <v>10</v>
      </c>
      <c r="C20" s="72">
        <f>'[2]ยุทธ3'!E100</f>
        <v>560000</v>
      </c>
      <c r="D20" s="65">
        <v>5</v>
      </c>
      <c r="E20" s="72">
        <f>'[2]ยุทธ3'!F100</f>
        <v>150000</v>
      </c>
      <c r="F20" s="71">
        <v>5</v>
      </c>
      <c r="G20" s="72">
        <f>'[2]ยุทธ3'!G100</f>
        <v>150000</v>
      </c>
      <c r="H20" s="71">
        <f t="shared" si="2"/>
        <v>20</v>
      </c>
      <c r="I20" s="72">
        <f t="shared" si="2"/>
        <v>860000</v>
      </c>
    </row>
    <row r="21" spans="1:9" ht="23.25">
      <c r="A21" s="71" t="s">
        <v>1968</v>
      </c>
      <c r="B21" s="71">
        <v>4</v>
      </c>
      <c r="C21" s="72">
        <f>'[2]ยุทธ3'!E125</f>
        <v>250000</v>
      </c>
      <c r="D21" s="65">
        <v>2</v>
      </c>
      <c r="E21" s="72">
        <f>'[2]ยุทธ3'!F125</f>
        <v>130000</v>
      </c>
      <c r="F21" s="71">
        <v>2</v>
      </c>
      <c r="G21" s="72">
        <f>'[2]ยุทธ3'!G125</f>
        <v>130000</v>
      </c>
      <c r="H21" s="71">
        <f>B21+D21+F21</f>
        <v>8</v>
      </c>
      <c r="I21" s="72">
        <f>C21+E21+G21</f>
        <v>510000</v>
      </c>
    </row>
    <row r="22" spans="1:9" ht="23.25">
      <c r="A22" s="74" t="s">
        <v>34</v>
      </c>
      <c r="B22" s="74">
        <v>13</v>
      </c>
      <c r="C22" s="75">
        <f>'[2]ยุทธ3'!E200</f>
        <v>2790000</v>
      </c>
      <c r="D22" s="74">
        <v>8</v>
      </c>
      <c r="E22" s="75">
        <f>'[2]ยุทธ3'!F200</f>
        <v>1390000</v>
      </c>
      <c r="F22" s="74">
        <v>6</v>
      </c>
      <c r="G22" s="75">
        <f>'[2]ยุทธ3'!G200</f>
        <v>1190000</v>
      </c>
      <c r="H22" s="74">
        <f>B22+D22+F22</f>
        <v>27</v>
      </c>
      <c r="I22" s="75">
        <f t="shared" si="2"/>
        <v>5370000</v>
      </c>
    </row>
    <row r="23" spans="1:9" ht="23.25">
      <c r="A23" s="96" t="s">
        <v>1258</v>
      </c>
      <c r="B23" s="372">
        <f aca="true" t="shared" si="3" ref="B23:I23">SUM(B19:B22)</f>
        <v>40</v>
      </c>
      <c r="C23" s="373">
        <f t="shared" si="3"/>
        <v>5250000</v>
      </c>
      <c r="D23" s="374">
        <f t="shared" si="3"/>
        <v>19</v>
      </c>
      <c r="E23" s="373">
        <f t="shared" si="3"/>
        <v>1850000</v>
      </c>
      <c r="F23" s="372">
        <f t="shared" si="3"/>
        <v>17</v>
      </c>
      <c r="G23" s="373">
        <f t="shared" si="3"/>
        <v>1650000</v>
      </c>
      <c r="H23" s="372">
        <f t="shared" si="3"/>
        <v>76</v>
      </c>
      <c r="I23" s="373">
        <f t="shared" si="3"/>
        <v>8750000</v>
      </c>
    </row>
    <row r="24" spans="1:9" ht="23.25">
      <c r="A24" s="76"/>
      <c r="B24" s="76"/>
      <c r="C24" s="77"/>
      <c r="D24" s="88">
        <v>24</v>
      </c>
      <c r="E24" s="77"/>
      <c r="F24" s="76"/>
      <c r="G24" s="77"/>
      <c r="H24" s="76"/>
      <c r="I24" s="77"/>
    </row>
    <row r="25" spans="1:9" ht="23.25">
      <c r="A25" s="468"/>
      <c r="B25" s="468"/>
      <c r="C25" s="468"/>
      <c r="D25" s="468"/>
      <c r="E25" s="468"/>
      <c r="F25" s="468"/>
      <c r="G25" s="468"/>
      <c r="H25" s="468"/>
      <c r="I25" s="468"/>
    </row>
    <row r="26" spans="1:9" ht="23.25">
      <c r="A26" s="469" t="s">
        <v>12</v>
      </c>
      <c r="B26" s="467" t="s">
        <v>286</v>
      </c>
      <c r="C26" s="467"/>
      <c r="D26" s="467" t="s">
        <v>1255</v>
      </c>
      <c r="E26" s="467"/>
      <c r="F26" s="467" t="s">
        <v>1256</v>
      </c>
      <c r="G26" s="467"/>
      <c r="H26" s="467" t="s">
        <v>14</v>
      </c>
      <c r="I26" s="467"/>
    </row>
    <row r="27" spans="1:9" ht="38.25">
      <c r="A27" s="469"/>
      <c r="B27" s="66" t="s">
        <v>28</v>
      </c>
      <c r="C27" s="67" t="s">
        <v>13</v>
      </c>
      <c r="D27" s="66" t="s">
        <v>29</v>
      </c>
      <c r="E27" s="67" t="s">
        <v>13</v>
      </c>
      <c r="F27" s="66" t="s">
        <v>29</v>
      </c>
      <c r="G27" s="67" t="s">
        <v>13</v>
      </c>
      <c r="H27" s="66" t="s">
        <v>29</v>
      </c>
      <c r="I27" s="67" t="s">
        <v>13</v>
      </c>
    </row>
    <row r="28" spans="1:9" ht="23.25">
      <c r="A28" s="68" t="s">
        <v>21</v>
      </c>
      <c r="B28" s="69"/>
      <c r="C28" s="69"/>
      <c r="D28" s="65"/>
      <c r="E28" s="69"/>
      <c r="F28" s="69"/>
      <c r="G28" s="69"/>
      <c r="H28" s="69"/>
      <c r="I28" s="69"/>
    </row>
    <row r="29" spans="1:9" ht="23.25">
      <c r="A29" s="70" t="s">
        <v>35</v>
      </c>
      <c r="B29" s="71"/>
      <c r="C29" s="71"/>
      <c r="D29" s="65"/>
      <c r="E29" s="71"/>
      <c r="F29" s="71"/>
      <c r="G29" s="71"/>
      <c r="H29" s="71"/>
      <c r="I29" s="71"/>
    </row>
    <row r="30" spans="1:9" ht="23.25">
      <c r="A30" s="71" t="s">
        <v>36</v>
      </c>
      <c r="B30" s="71">
        <v>12</v>
      </c>
      <c r="C30" s="72">
        <f>'[2]ยุทธ4'!E57</f>
        <v>2580000</v>
      </c>
      <c r="D30" s="65">
        <v>1</v>
      </c>
      <c r="E30" s="72">
        <f>'[2]ยุทธ4'!F57</f>
        <v>30000</v>
      </c>
      <c r="F30" s="71">
        <v>1</v>
      </c>
      <c r="G30" s="72">
        <f>'[2]ยุทธ4'!G57</f>
        <v>30000</v>
      </c>
      <c r="H30" s="71">
        <f>B30+D30+F30</f>
        <v>14</v>
      </c>
      <c r="I30" s="72">
        <f>C30+E30+G30</f>
        <v>2640000</v>
      </c>
    </row>
    <row r="31" spans="1:9" ht="23.25">
      <c r="A31" s="71" t="s">
        <v>37</v>
      </c>
      <c r="B31" s="71">
        <v>2</v>
      </c>
      <c r="C31" s="72">
        <f>'[2]ยุทธ4'!E71</f>
        <v>55000</v>
      </c>
      <c r="D31" s="65">
        <v>2</v>
      </c>
      <c r="E31" s="72">
        <f>'[2]ยุทธ4'!F71</f>
        <v>55000</v>
      </c>
      <c r="F31" s="71">
        <v>2</v>
      </c>
      <c r="G31" s="72">
        <f>'[2]ยุทธ4'!G71</f>
        <v>55000</v>
      </c>
      <c r="H31" s="71">
        <f>B31+D31+F31</f>
        <v>6</v>
      </c>
      <c r="I31" s="72">
        <f>C31+E31+G31</f>
        <v>165000</v>
      </c>
    </row>
    <row r="32" spans="1:9" ht="23.25">
      <c r="A32" s="96" t="s">
        <v>1258</v>
      </c>
      <c r="B32" s="372">
        <f aca="true" t="shared" si="4" ref="B32:I32">SUM(B28:B31)</f>
        <v>14</v>
      </c>
      <c r="C32" s="373">
        <f t="shared" si="4"/>
        <v>2635000</v>
      </c>
      <c r="D32" s="374">
        <f t="shared" si="4"/>
        <v>3</v>
      </c>
      <c r="E32" s="373">
        <f t="shared" si="4"/>
        <v>85000</v>
      </c>
      <c r="F32" s="372">
        <f t="shared" si="4"/>
        <v>3</v>
      </c>
      <c r="G32" s="373">
        <f t="shared" si="4"/>
        <v>85000</v>
      </c>
      <c r="H32" s="372">
        <f t="shared" si="4"/>
        <v>20</v>
      </c>
      <c r="I32" s="373">
        <f t="shared" si="4"/>
        <v>2805000</v>
      </c>
    </row>
    <row r="33" spans="1:9" ht="23.25">
      <c r="A33" s="73" t="s">
        <v>22</v>
      </c>
      <c r="B33" s="367"/>
      <c r="C33" s="71"/>
      <c r="D33" s="368"/>
      <c r="E33" s="71"/>
      <c r="F33" s="367"/>
      <c r="G33" s="71"/>
      <c r="H33" s="71"/>
      <c r="I33" s="71"/>
    </row>
    <row r="34" spans="1:9" ht="23.25">
      <c r="A34" s="70" t="s">
        <v>23</v>
      </c>
      <c r="B34" s="367"/>
      <c r="C34" s="71"/>
      <c r="D34" s="368"/>
      <c r="E34" s="71"/>
      <c r="F34" s="367"/>
      <c r="G34" s="71"/>
      <c r="H34" s="71"/>
      <c r="I34" s="71"/>
    </row>
    <row r="35" spans="1:9" ht="23.25">
      <c r="A35" s="71" t="s">
        <v>570</v>
      </c>
      <c r="B35" s="71">
        <v>8</v>
      </c>
      <c r="C35" s="72">
        <f>'[2]ยุทธ5'!E47</f>
        <v>1340000</v>
      </c>
      <c r="D35" s="65">
        <v>0</v>
      </c>
      <c r="E35" s="72">
        <v>0</v>
      </c>
      <c r="F35" s="71">
        <v>0</v>
      </c>
      <c r="G35" s="71">
        <v>0</v>
      </c>
      <c r="H35" s="71">
        <f>B35+D35</f>
        <v>8</v>
      </c>
      <c r="I35" s="72">
        <f>C35+E35</f>
        <v>1340000</v>
      </c>
    </row>
    <row r="36" spans="1:9" ht="23.25">
      <c r="A36" s="96" t="s">
        <v>1258</v>
      </c>
      <c r="B36" s="372">
        <f aca="true" t="shared" si="5" ref="B36:I36">SUM(B35)</f>
        <v>8</v>
      </c>
      <c r="C36" s="373">
        <f t="shared" si="5"/>
        <v>1340000</v>
      </c>
      <c r="D36" s="374">
        <f t="shared" si="5"/>
        <v>0</v>
      </c>
      <c r="E36" s="373">
        <f t="shared" si="5"/>
        <v>0</v>
      </c>
      <c r="F36" s="372">
        <f t="shared" si="5"/>
        <v>0</v>
      </c>
      <c r="G36" s="373">
        <f t="shared" si="5"/>
        <v>0</v>
      </c>
      <c r="H36" s="372">
        <f t="shared" si="5"/>
        <v>8</v>
      </c>
      <c r="I36" s="373">
        <f t="shared" si="5"/>
        <v>1340000</v>
      </c>
    </row>
    <row r="37" spans="1:9" ht="23.25">
      <c r="A37" s="73" t="s">
        <v>24</v>
      </c>
      <c r="B37" s="367"/>
      <c r="C37" s="71"/>
      <c r="D37" s="368"/>
      <c r="E37" s="71"/>
      <c r="F37" s="367"/>
      <c r="G37" s="71"/>
      <c r="H37" s="71"/>
      <c r="I37" s="71"/>
    </row>
    <row r="38" spans="1:9" ht="23.25">
      <c r="A38" s="70" t="s">
        <v>38</v>
      </c>
      <c r="B38" s="367"/>
      <c r="C38" s="71"/>
      <c r="D38" s="368"/>
      <c r="E38" s="71"/>
      <c r="F38" s="367"/>
      <c r="G38" s="71"/>
      <c r="H38" s="71"/>
      <c r="I38" s="71"/>
    </row>
    <row r="39" spans="1:9" ht="23.25">
      <c r="A39" s="71" t="s">
        <v>39</v>
      </c>
      <c r="B39" s="71">
        <v>8</v>
      </c>
      <c r="C39" s="72">
        <f>ยุทธ6!E26</f>
        <v>1030000</v>
      </c>
      <c r="D39" s="65">
        <v>2</v>
      </c>
      <c r="E39" s="72">
        <f>'[2]ยุทธ6'!F16</f>
        <v>210000</v>
      </c>
      <c r="F39" s="71">
        <v>2</v>
      </c>
      <c r="G39" s="72">
        <f>'[2]ยุทธ6'!G16</f>
        <v>210000</v>
      </c>
      <c r="H39" s="71">
        <f>B39+D39+F39</f>
        <v>12</v>
      </c>
      <c r="I39" s="72">
        <f>C39+E39+G39</f>
        <v>1450000</v>
      </c>
    </row>
    <row r="40" spans="1:9" ht="23.25">
      <c r="A40" s="71" t="s">
        <v>40</v>
      </c>
      <c r="B40" s="71">
        <v>11</v>
      </c>
      <c r="C40" s="72">
        <f>ยุทธ6!E78</f>
        <v>1051500</v>
      </c>
      <c r="D40" s="76">
        <v>6</v>
      </c>
      <c r="E40" s="72">
        <f>'[2]ยุทธ6'!F77</f>
        <v>910000</v>
      </c>
      <c r="F40" s="71">
        <v>6</v>
      </c>
      <c r="G40" s="72">
        <f>'[2]ยุทธ6'!G77</f>
        <v>910000</v>
      </c>
      <c r="H40" s="71">
        <f>B40+D40+F40</f>
        <v>23</v>
      </c>
      <c r="I40" s="72">
        <f>C40+E40+G40</f>
        <v>2871500</v>
      </c>
    </row>
    <row r="41" spans="1:9" ht="23.25">
      <c r="A41" s="96" t="s">
        <v>1258</v>
      </c>
      <c r="B41" s="372">
        <f aca="true" t="shared" si="6" ref="B41:I41">SUM(B39:B40)</f>
        <v>19</v>
      </c>
      <c r="C41" s="373">
        <f t="shared" si="6"/>
        <v>2081500</v>
      </c>
      <c r="D41" s="374">
        <f t="shared" si="6"/>
        <v>8</v>
      </c>
      <c r="E41" s="373">
        <f t="shared" si="6"/>
        <v>1120000</v>
      </c>
      <c r="F41" s="372">
        <f t="shared" si="6"/>
        <v>8</v>
      </c>
      <c r="G41" s="373">
        <f t="shared" si="6"/>
        <v>1120000</v>
      </c>
      <c r="H41" s="372">
        <f t="shared" si="6"/>
        <v>35</v>
      </c>
      <c r="I41" s="373">
        <f t="shared" si="6"/>
        <v>4321500</v>
      </c>
    </row>
    <row r="42" spans="1:9" ht="23.25">
      <c r="A42" s="76"/>
      <c r="B42" s="78"/>
      <c r="C42" s="78"/>
      <c r="D42" s="78"/>
      <c r="E42" s="78"/>
      <c r="F42" s="78"/>
      <c r="G42" s="78"/>
      <c r="H42" s="78"/>
      <c r="I42" s="78"/>
    </row>
    <row r="43" spans="1:9" ht="23.25">
      <c r="A43" s="76"/>
      <c r="B43" s="78"/>
      <c r="C43" s="78"/>
      <c r="D43" s="78"/>
      <c r="E43" s="78"/>
      <c r="F43" s="78"/>
      <c r="G43" s="78"/>
      <c r="H43" s="78"/>
      <c r="I43" s="78"/>
    </row>
    <row r="44" spans="1:9" ht="23.25">
      <c r="A44" s="76"/>
      <c r="B44" s="78"/>
      <c r="C44" s="78"/>
      <c r="D44" s="78"/>
      <c r="E44" s="78"/>
      <c r="F44" s="78"/>
      <c r="G44" s="78"/>
      <c r="H44" s="78"/>
      <c r="I44" s="78"/>
    </row>
    <row r="45" spans="1:9" ht="23.25">
      <c r="A45" s="76"/>
      <c r="B45" s="78"/>
      <c r="C45" s="78"/>
      <c r="D45" s="88">
        <v>25</v>
      </c>
      <c r="E45" s="78"/>
      <c r="F45" s="78"/>
      <c r="G45" s="78"/>
      <c r="H45" s="78"/>
      <c r="I45" s="78"/>
    </row>
    <row r="46" spans="1:9" ht="23.25">
      <c r="A46" s="471"/>
      <c r="B46" s="471"/>
      <c r="C46" s="471"/>
      <c r="D46" s="471"/>
      <c r="E46" s="471"/>
      <c r="F46" s="471"/>
      <c r="G46" s="471"/>
      <c r="H46" s="471"/>
      <c r="I46" s="471"/>
    </row>
    <row r="47" spans="1:9" ht="23.25">
      <c r="A47" s="469" t="s">
        <v>12</v>
      </c>
      <c r="B47" s="467" t="s">
        <v>286</v>
      </c>
      <c r="C47" s="467"/>
      <c r="D47" s="467" t="s">
        <v>1255</v>
      </c>
      <c r="E47" s="467"/>
      <c r="F47" s="467" t="s">
        <v>1256</v>
      </c>
      <c r="G47" s="467"/>
      <c r="H47" s="467" t="s">
        <v>14</v>
      </c>
      <c r="I47" s="467"/>
    </row>
    <row r="48" spans="1:9" ht="38.25">
      <c r="A48" s="469"/>
      <c r="B48" s="66" t="s">
        <v>28</v>
      </c>
      <c r="C48" s="67" t="s">
        <v>13</v>
      </c>
      <c r="D48" s="66" t="s">
        <v>29</v>
      </c>
      <c r="E48" s="67" t="s">
        <v>13</v>
      </c>
      <c r="F48" s="66" t="s">
        <v>29</v>
      </c>
      <c r="G48" s="67" t="s">
        <v>13</v>
      </c>
      <c r="H48" s="66" t="s">
        <v>29</v>
      </c>
      <c r="I48" s="67" t="s">
        <v>13</v>
      </c>
    </row>
    <row r="49" spans="1:9" ht="23.25">
      <c r="A49" s="68" t="s">
        <v>25</v>
      </c>
      <c r="B49" s="69"/>
      <c r="C49" s="69"/>
      <c r="D49" s="65"/>
      <c r="E49" s="69"/>
      <c r="F49" s="69"/>
      <c r="G49" s="69"/>
      <c r="H49" s="69"/>
      <c r="I49" s="69"/>
    </row>
    <row r="50" spans="1:9" ht="23.25">
      <c r="A50" s="70" t="s">
        <v>26</v>
      </c>
      <c r="B50" s="71"/>
      <c r="C50" s="71"/>
      <c r="D50" s="65"/>
      <c r="E50" s="71"/>
      <c r="F50" s="71"/>
      <c r="G50" s="71"/>
      <c r="H50" s="71"/>
      <c r="I50" s="71"/>
    </row>
    <row r="51" spans="1:9" ht="23.25">
      <c r="A51" s="71" t="s">
        <v>586</v>
      </c>
      <c r="B51" s="71">
        <v>6</v>
      </c>
      <c r="C51" s="72">
        <f>'[2]ยุทธ7'!E24</f>
        <v>1370000</v>
      </c>
      <c r="D51" s="65">
        <v>0</v>
      </c>
      <c r="E51" s="71">
        <v>0</v>
      </c>
      <c r="F51" s="71">
        <v>0</v>
      </c>
      <c r="G51" s="71">
        <v>0</v>
      </c>
      <c r="H51" s="71">
        <f aca="true" t="shared" si="7" ref="H51:I53">B51+D51+F51</f>
        <v>6</v>
      </c>
      <c r="I51" s="72">
        <f t="shared" si="7"/>
        <v>1370000</v>
      </c>
    </row>
    <row r="52" spans="1:9" ht="23.25">
      <c r="A52" s="71" t="s">
        <v>588</v>
      </c>
      <c r="B52" s="71">
        <v>10</v>
      </c>
      <c r="C52" s="72">
        <f>'[2]ยุทธ7'!E74</f>
        <v>2642557</v>
      </c>
      <c r="D52" s="65">
        <v>5</v>
      </c>
      <c r="E52" s="381">
        <f>'[2]ยุทธ7'!F74</f>
        <v>392558</v>
      </c>
      <c r="F52" s="381">
        <v>5</v>
      </c>
      <c r="G52" s="381">
        <f>'[2]ยุทธ7'!G74</f>
        <v>392559</v>
      </c>
      <c r="H52" s="71">
        <f t="shared" si="7"/>
        <v>20</v>
      </c>
      <c r="I52" s="72">
        <f t="shared" si="7"/>
        <v>3427674</v>
      </c>
    </row>
    <row r="53" spans="1:9" ht="23.25">
      <c r="A53" s="101" t="s">
        <v>589</v>
      </c>
      <c r="B53" s="71">
        <v>5</v>
      </c>
      <c r="C53" s="72">
        <f>'[2]ยุทธ7'!E99</f>
        <v>1530000</v>
      </c>
      <c r="D53" s="65">
        <v>1</v>
      </c>
      <c r="E53" s="72">
        <f>'[2]ยุทธ7'!F99</f>
        <v>30000</v>
      </c>
      <c r="F53" s="71">
        <v>1</v>
      </c>
      <c r="G53" s="72">
        <f>'[2]ยุทธ7'!G99</f>
        <v>30000</v>
      </c>
      <c r="H53" s="71">
        <f t="shared" si="7"/>
        <v>7</v>
      </c>
      <c r="I53" s="72">
        <f t="shared" si="7"/>
        <v>1590000</v>
      </c>
    </row>
    <row r="54" spans="1:9" ht="23.25">
      <c r="A54" s="96" t="s">
        <v>1258</v>
      </c>
      <c r="B54" s="375">
        <f>SUM(B51:B53)</f>
        <v>21</v>
      </c>
      <c r="C54" s="375">
        <f aca="true" t="shared" si="8" ref="C54:I54">SUM(C51:C53)</f>
        <v>5542557</v>
      </c>
      <c r="D54" s="375">
        <f t="shared" si="8"/>
        <v>6</v>
      </c>
      <c r="E54" s="375">
        <f t="shared" si="8"/>
        <v>422558</v>
      </c>
      <c r="F54" s="375">
        <f t="shared" si="8"/>
        <v>6</v>
      </c>
      <c r="G54" s="375">
        <f t="shared" si="8"/>
        <v>422559</v>
      </c>
      <c r="H54" s="375">
        <f t="shared" si="8"/>
        <v>33</v>
      </c>
      <c r="I54" s="375">
        <f t="shared" si="8"/>
        <v>6387674</v>
      </c>
    </row>
    <row r="55" spans="1:9" ht="23.25">
      <c r="A55" s="73" t="s">
        <v>27</v>
      </c>
      <c r="B55" s="71"/>
      <c r="C55" s="71"/>
      <c r="D55" s="65"/>
      <c r="E55" s="71"/>
      <c r="F55" s="71"/>
      <c r="G55" s="71"/>
      <c r="H55" s="71"/>
      <c r="I55" s="71"/>
    </row>
    <row r="56" spans="1:9" ht="23.25">
      <c r="A56" s="70" t="s">
        <v>41</v>
      </c>
      <c r="B56" s="71"/>
      <c r="C56" s="71"/>
      <c r="D56" s="65"/>
      <c r="E56" s="71"/>
      <c r="F56" s="71"/>
      <c r="G56" s="71"/>
      <c r="H56" s="71"/>
      <c r="I56" s="71"/>
    </row>
    <row r="57" spans="1:9" ht="23.25">
      <c r="A57" s="71" t="s">
        <v>1969</v>
      </c>
      <c r="B57" s="71">
        <v>8</v>
      </c>
      <c r="C57" s="72">
        <f>'[2]ยุทธ8'!E51</f>
        <v>1250000</v>
      </c>
      <c r="D57" s="65">
        <v>2</v>
      </c>
      <c r="E57" s="72">
        <f>'[2]ยุทธ8'!F51</f>
        <v>700000</v>
      </c>
      <c r="F57" s="71">
        <v>2</v>
      </c>
      <c r="G57" s="72">
        <f>'[2]ยุทธ8'!G51</f>
        <v>700000</v>
      </c>
      <c r="H57" s="71">
        <f aca="true" t="shared" si="9" ref="H57:I59">B57+D57+F57</f>
        <v>12</v>
      </c>
      <c r="I57" s="72">
        <f t="shared" si="9"/>
        <v>2650000</v>
      </c>
    </row>
    <row r="58" spans="1:9" ht="23.25">
      <c r="A58" s="71" t="s">
        <v>1970</v>
      </c>
      <c r="B58" s="71">
        <v>86</v>
      </c>
      <c r="C58" s="72">
        <f>'[2]ยุทธ8'!E336</f>
        <v>49692000</v>
      </c>
      <c r="D58" s="65">
        <v>3</v>
      </c>
      <c r="E58" s="72">
        <f>'[2]ยุทธ8'!F336</f>
        <v>90000</v>
      </c>
      <c r="F58" s="71">
        <v>3</v>
      </c>
      <c r="G58" s="72">
        <f>'[2]ยุทธ8'!G336</f>
        <v>90000</v>
      </c>
      <c r="H58" s="71">
        <f t="shared" si="9"/>
        <v>92</v>
      </c>
      <c r="I58" s="72">
        <f t="shared" si="9"/>
        <v>49872000</v>
      </c>
    </row>
    <row r="59" spans="1:9" ht="23.25">
      <c r="A59" s="71" t="s">
        <v>1257</v>
      </c>
      <c r="B59" s="71">
        <v>1</v>
      </c>
      <c r="C59" s="72">
        <f>'[2]ยุทธ8'!E349</f>
        <v>300000</v>
      </c>
      <c r="D59" s="76">
        <v>0</v>
      </c>
      <c r="E59" s="71">
        <v>0</v>
      </c>
      <c r="F59" s="71">
        <v>0</v>
      </c>
      <c r="G59" s="71">
        <v>0</v>
      </c>
      <c r="H59" s="71">
        <f t="shared" si="9"/>
        <v>1</v>
      </c>
      <c r="I59" s="72">
        <f t="shared" si="9"/>
        <v>300000</v>
      </c>
    </row>
    <row r="60" spans="1:9" ht="23.25">
      <c r="A60" s="96" t="s">
        <v>1258</v>
      </c>
      <c r="B60" s="375">
        <f aca="true" t="shared" si="10" ref="B60:I60">SUM(B57:B59)</f>
        <v>95</v>
      </c>
      <c r="C60" s="376">
        <f>SUM(C57:C59)</f>
        <v>51242000</v>
      </c>
      <c r="D60" s="376">
        <f t="shared" si="10"/>
        <v>5</v>
      </c>
      <c r="E60" s="376">
        <f t="shared" si="10"/>
        <v>790000</v>
      </c>
      <c r="F60" s="376">
        <f t="shared" si="10"/>
        <v>5</v>
      </c>
      <c r="G60" s="376">
        <f t="shared" si="10"/>
        <v>790000</v>
      </c>
      <c r="H60" s="376">
        <f t="shared" si="10"/>
        <v>105</v>
      </c>
      <c r="I60" s="376">
        <f t="shared" si="10"/>
        <v>52822000</v>
      </c>
    </row>
    <row r="61" spans="1:9" ht="24" thickBot="1">
      <c r="A61" s="79" t="s">
        <v>42</v>
      </c>
      <c r="B61" s="377">
        <f>B10+B16+B23+B32+B36+B41+B54+B60</f>
        <v>356</v>
      </c>
      <c r="C61" s="377">
        <f>C10+C16+C23+C32+C36+C41+C54+C60</f>
        <v>170132777</v>
      </c>
      <c r="D61" s="377">
        <f aca="true" t="shared" si="11" ref="C61:I61">D10+D16+D23+D32+D36+D41+D54+D60</f>
        <v>98</v>
      </c>
      <c r="E61" s="377">
        <f t="shared" si="11"/>
        <v>29069558</v>
      </c>
      <c r="F61" s="377">
        <f t="shared" si="11"/>
        <v>94</v>
      </c>
      <c r="G61" s="377">
        <f t="shared" si="11"/>
        <v>27735559</v>
      </c>
      <c r="H61" s="377">
        <f t="shared" si="11"/>
        <v>548</v>
      </c>
      <c r="I61" s="377">
        <f t="shared" si="11"/>
        <v>226937894</v>
      </c>
    </row>
    <row r="62" spans="1:9" ht="24" thickTop="1">
      <c r="A62" s="76"/>
      <c r="B62" s="76"/>
      <c r="C62" s="76"/>
      <c r="D62" s="76"/>
      <c r="E62" s="76"/>
      <c r="F62" s="76"/>
      <c r="G62" s="76"/>
      <c r="H62" s="76"/>
      <c r="I62" s="76"/>
    </row>
    <row r="63" spans="1:9" ht="23.25">
      <c r="A63" s="76"/>
      <c r="B63" s="76"/>
      <c r="C63" s="76"/>
      <c r="D63" s="76"/>
      <c r="E63" s="76"/>
      <c r="F63" s="76"/>
      <c r="G63" s="76"/>
      <c r="H63" s="76"/>
      <c r="I63" s="76"/>
    </row>
    <row r="64" spans="1:9" ht="23.25">
      <c r="A64" s="76"/>
      <c r="B64" s="78"/>
      <c r="C64" s="78"/>
      <c r="D64" s="78"/>
      <c r="E64" s="80"/>
      <c r="F64" s="78"/>
      <c r="G64" s="78"/>
      <c r="H64" s="78"/>
      <c r="I64" s="78"/>
    </row>
    <row r="65" spans="1:9" ht="23.25">
      <c r="A65" s="76"/>
      <c r="B65" s="78"/>
      <c r="C65" s="78"/>
      <c r="D65" s="78"/>
      <c r="E65" s="78"/>
      <c r="F65" s="78"/>
      <c r="G65" s="78"/>
      <c r="H65" s="78"/>
      <c r="I65" s="78"/>
    </row>
    <row r="66" ht="23.25">
      <c r="D66" s="165">
        <v>26</v>
      </c>
    </row>
  </sheetData>
  <sheetProtection/>
  <mergeCells count="19">
    <mergeCell ref="H47:I47"/>
    <mergeCell ref="A46:I46"/>
    <mergeCell ref="A26:A27"/>
    <mergeCell ref="B26:C26"/>
    <mergeCell ref="D26:E26"/>
    <mergeCell ref="A47:A48"/>
    <mergeCell ref="B47:C47"/>
    <mergeCell ref="D47:E47"/>
    <mergeCell ref="F47:G47"/>
    <mergeCell ref="F26:G26"/>
    <mergeCell ref="H26:I26"/>
    <mergeCell ref="A25:I25"/>
    <mergeCell ref="A4:A5"/>
    <mergeCell ref="A1:I1"/>
    <mergeCell ref="A2:I2"/>
    <mergeCell ref="B4:C4"/>
    <mergeCell ref="D4:E4"/>
    <mergeCell ref="F4:G4"/>
    <mergeCell ref="H4:I4"/>
  </mergeCells>
  <printOptions/>
  <pageMargins left="0.59" right="0.5" top="0.72" bottom="0.71" header="0.38" footer="0.3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3"/>
  <sheetViews>
    <sheetView zoomScalePageLayoutView="0" workbookViewId="0" topLeftCell="B1">
      <selection activeCell="A209" sqref="A209:I209"/>
    </sheetView>
  </sheetViews>
  <sheetFormatPr defaultColWidth="9.140625" defaultRowHeight="12.75"/>
  <cols>
    <col min="1" max="1" width="5.57421875" style="161" customWidth="1"/>
    <col min="2" max="2" width="31.140625" style="118" customWidth="1"/>
    <col min="3" max="3" width="20.8515625" style="161" customWidth="1"/>
    <col min="4" max="4" width="18.28125" style="340" customWidth="1"/>
    <col min="5" max="7" width="12.7109375" style="118" customWidth="1"/>
    <col min="8" max="8" width="18.00390625" style="161" customWidth="1"/>
    <col min="9" max="9" width="11.57421875" style="118" customWidth="1"/>
    <col min="10" max="10" width="14.00390625" style="118" bestFit="1" customWidth="1"/>
    <col min="11" max="11" width="10.7109375" style="118" customWidth="1"/>
    <col min="12" max="12" width="9.57421875" style="118" bestFit="1" customWidth="1"/>
    <col min="13" max="16384" width="9.140625" style="118" customWidth="1"/>
  </cols>
  <sheetData>
    <row r="1" spans="1:9" ht="20.25">
      <c r="A1" s="498" t="s">
        <v>1669</v>
      </c>
      <c r="B1" s="498"/>
      <c r="C1" s="498"/>
      <c r="D1" s="498"/>
      <c r="E1" s="498"/>
      <c r="F1" s="498"/>
      <c r="G1" s="498"/>
      <c r="H1" s="498"/>
      <c r="I1" s="498"/>
    </row>
    <row r="2" spans="1:9" ht="20.25">
      <c r="A2" s="498" t="s">
        <v>1670</v>
      </c>
      <c r="B2" s="498"/>
      <c r="C2" s="498"/>
      <c r="D2" s="498"/>
      <c r="E2" s="498"/>
      <c r="F2" s="498"/>
      <c r="G2" s="498"/>
      <c r="H2" s="498"/>
      <c r="I2" s="498"/>
    </row>
    <row r="3" spans="1:9" ht="21" customHeight="1">
      <c r="A3" s="498" t="s">
        <v>1435</v>
      </c>
      <c r="B3" s="498"/>
      <c r="C3" s="498"/>
      <c r="D3" s="498"/>
      <c r="E3" s="498"/>
      <c r="F3" s="498"/>
      <c r="G3" s="498"/>
      <c r="H3" s="498"/>
      <c r="I3" s="498"/>
    </row>
    <row r="4" spans="1:9" ht="20.25">
      <c r="A4" s="119" t="s">
        <v>569</v>
      </c>
      <c r="B4" s="119"/>
      <c r="C4" s="119"/>
      <c r="D4" s="119"/>
      <c r="E4" s="119"/>
      <c r="F4" s="119"/>
      <c r="G4" s="119"/>
      <c r="H4" s="119"/>
      <c r="I4" s="119"/>
    </row>
    <row r="5" spans="1:9" ht="20.25">
      <c r="A5" s="494" t="s">
        <v>771</v>
      </c>
      <c r="B5" s="494"/>
      <c r="C5" s="494"/>
      <c r="D5" s="494"/>
      <c r="E5" s="494"/>
      <c r="F5" s="494"/>
      <c r="G5" s="494"/>
      <c r="H5" s="494"/>
      <c r="I5" s="494"/>
    </row>
    <row r="6" spans="1:9" ht="20.25">
      <c r="A6" s="494" t="s">
        <v>776</v>
      </c>
      <c r="B6" s="494"/>
      <c r="C6" s="494"/>
      <c r="D6" s="494"/>
      <c r="E6" s="494"/>
      <c r="F6" s="494"/>
      <c r="G6" s="494"/>
      <c r="H6" s="494"/>
      <c r="I6" s="494"/>
    </row>
    <row r="7" spans="1:9" s="119" customFormat="1" ht="20.25">
      <c r="A7" s="497" t="s">
        <v>43</v>
      </c>
      <c r="B7" s="469" t="s">
        <v>44</v>
      </c>
      <c r="C7" s="469" t="s">
        <v>45</v>
      </c>
      <c r="D7" s="495" t="s">
        <v>46</v>
      </c>
      <c r="E7" s="467" t="s">
        <v>47</v>
      </c>
      <c r="F7" s="467"/>
      <c r="G7" s="467"/>
      <c r="H7" s="496" t="s">
        <v>49</v>
      </c>
      <c r="I7" s="496" t="s">
        <v>48</v>
      </c>
    </row>
    <row r="8" spans="1:9" ht="20.25">
      <c r="A8" s="497"/>
      <c r="B8" s="469"/>
      <c r="C8" s="469"/>
      <c r="D8" s="495"/>
      <c r="E8" s="96">
        <v>2557</v>
      </c>
      <c r="F8" s="96">
        <v>2558</v>
      </c>
      <c r="G8" s="96">
        <v>2559</v>
      </c>
      <c r="H8" s="467"/>
      <c r="I8" s="467"/>
    </row>
    <row r="9" spans="1:9" ht="20.25">
      <c r="A9" s="251">
        <v>8.1</v>
      </c>
      <c r="B9" s="304" t="s">
        <v>53</v>
      </c>
      <c r="C9" s="176"/>
      <c r="D9" s="344"/>
      <c r="E9" s="191"/>
      <c r="F9" s="191"/>
      <c r="G9" s="191"/>
      <c r="H9" s="176"/>
      <c r="I9" s="191"/>
    </row>
    <row r="10" spans="1:9" ht="20.25">
      <c r="A10" s="252">
        <v>1</v>
      </c>
      <c r="B10" s="85" t="s">
        <v>54</v>
      </c>
      <c r="C10" s="99" t="s">
        <v>63</v>
      </c>
      <c r="D10" s="100" t="s">
        <v>60</v>
      </c>
      <c r="E10" s="110">
        <v>300000</v>
      </c>
      <c r="F10" s="110">
        <v>300000</v>
      </c>
      <c r="G10" s="110">
        <v>300000</v>
      </c>
      <c r="H10" s="99" t="s">
        <v>66</v>
      </c>
      <c r="I10" s="99" t="s">
        <v>1251</v>
      </c>
    </row>
    <row r="11" spans="1:9" ht="20.25">
      <c r="A11" s="252"/>
      <c r="B11" s="85" t="s">
        <v>1409</v>
      </c>
      <c r="C11" s="99" t="s">
        <v>55</v>
      </c>
      <c r="D11" s="100" t="s">
        <v>61</v>
      </c>
      <c r="E11" s="105"/>
      <c r="F11" s="105"/>
      <c r="G11" s="105"/>
      <c r="H11" s="99" t="s">
        <v>67</v>
      </c>
      <c r="I11" s="99" t="s">
        <v>1252</v>
      </c>
    </row>
    <row r="12" spans="1:9" ht="20.25">
      <c r="A12" s="252"/>
      <c r="B12" s="85"/>
      <c r="C12" s="99" t="s">
        <v>56</v>
      </c>
      <c r="D12" s="107" t="s">
        <v>62</v>
      </c>
      <c r="E12" s="105"/>
      <c r="F12" s="105"/>
      <c r="G12" s="105"/>
      <c r="H12" s="99" t="s">
        <v>68</v>
      </c>
      <c r="I12" s="105"/>
    </row>
    <row r="13" spans="1:9" ht="20.25">
      <c r="A13" s="252"/>
      <c r="B13" s="85"/>
      <c r="C13" s="109"/>
      <c r="D13" s="100" t="s">
        <v>58</v>
      </c>
      <c r="E13" s="105"/>
      <c r="F13" s="105"/>
      <c r="G13" s="105"/>
      <c r="H13" s="109"/>
      <c r="I13" s="105"/>
    </row>
    <row r="14" spans="1:9" ht="20.25">
      <c r="A14" s="252"/>
      <c r="B14" s="85"/>
      <c r="C14" s="109"/>
      <c r="D14" s="100" t="s">
        <v>59</v>
      </c>
      <c r="E14" s="105"/>
      <c r="F14" s="105"/>
      <c r="G14" s="105"/>
      <c r="H14" s="109"/>
      <c r="I14" s="105"/>
    </row>
    <row r="15" spans="1:9" ht="20.25">
      <c r="A15" s="252">
        <v>2</v>
      </c>
      <c r="B15" s="85" t="s">
        <v>69</v>
      </c>
      <c r="C15" s="99" t="s">
        <v>74</v>
      </c>
      <c r="D15" s="100" t="s">
        <v>72</v>
      </c>
      <c r="E15" s="110">
        <v>400000</v>
      </c>
      <c r="F15" s="110">
        <v>400000</v>
      </c>
      <c r="G15" s="110">
        <v>400000</v>
      </c>
      <c r="H15" s="99" t="s">
        <v>81</v>
      </c>
      <c r="I15" s="99" t="s">
        <v>83</v>
      </c>
    </row>
    <row r="16" spans="1:9" ht="20.25">
      <c r="A16" s="252"/>
      <c r="B16" s="85" t="s">
        <v>71</v>
      </c>
      <c r="C16" s="99" t="s">
        <v>75</v>
      </c>
      <c r="D16" s="100" t="s">
        <v>73</v>
      </c>
      <c r="E16" s="105"/>
      <c r="F16" s="105"/>
      <c r="G16" s="105"/>
      <c r="H16" s="222" t="s">
        <v>82</v>
      </c>
      <c r="I16" s="105"/>
    </row>
    <row r="17" spans="1:9" ht="20.25">
      <c r="A17" s="252"/>
      <c r="B17" s="85" t="s">
        <v>70</v>
      </c>
      <c r="C17" s="99" t="s">
        <v>76</v>
      </c>
      <c r="D17" s="100" t="s">
        <v>78</v>
      </c>
      <c r="E17" s="105"/>
      <c r="F17" s="105"/>
      <c r="G17" s="105"/>
      <c r="H17" s="99" t="s">
        <v>80</v>
      </c>
      <c r="I17" s="105"/>
    </row>
    <row r="18" spans="1:9" ht="20.25">
      <c r="A18" s="252"/>
      <c r="B18" s="85"/>
      <c r="C18" s="99" t="s">
        <v>77</v>
      </c>
      <c r="D18" s="100" t="s">
        <v>79</v>
      </c>
      <c r="E18" s="105"/>
      <c r="F18" s="105"/>
      <c r="G18" s="105"/>
      <c r="H18" s="222"/>
      <c r="I18" s="105"/>
    </row>
    <row r="19" spans="1:9" ht="20.25">
      <c r="A19" s="252">
        <v>3</v>
      </c>
      <c r="B19" s="85" t="s">
        <v>1797</v>
      </c>
      <c r="C19" s="99" t="s">
        <v>1799</v>
      </c>
      <c r="D19" s="100" t="s">
        <v>72</v>
      </c>
      <c r="E19" s="110">
        <v>200000</v>
      </c>
      <c r="F19" s="226">
        <v>0</v>
      </c>
      <c r="G19" s="226">
        <v>0</v>
      </c>
      <c r="H19" s="99" t="s">
        <v>66</v>
      </c>
      <c r="I19" s="109" t="s">
        <v>483</v>
      </c>
    </row>
    <row r="20" spans="1:9" ht="20.25">
      <c r="A20" s="252"/>
      <c r="B20" s="85" t="s">
        <v>1798</v>
      </c>
      <c r="C20" s="99" t="s">
        <v>1800</v>
      </c>
      <c r="D20" s="100" t="s">
        <v>1802</v>
      </c>
      <c r="E20" s="105"/>
      <c r="F20" s="226"/>
      <c r="G20" s="226"/>
      <c r="H20" s="99" t="s">
        <v>67</v>
      </c>
      <c r="I20" s="105"/>
    </row>
    <row r="21" spans="1:9" ht="20.25">
      <c r="A21" s="252"/>
      <c r="B21" s="105"/>
      <c r="C21" s="99" t="s">
        <v>1801</v>
      </c>
      <c r="D21" s="116"/>
      <c r="E21" s="105"/>
      <c r="F21" s="226"/>
      <c r="G21" s="226"/>
      <c r="H21" s="109"/>
      <c r="I21" s="105"/>
    </row>
    <row r="22" spans="1:9" ht="20.25">
      <c r="A22" s="252">
        <v>4</v>
      </c>
      <c r="B22" s="116" t="s">
        <v>1023</v>
      </c>
      <c r="C22" s="99" t="s">
        <v>1199</v>
      </c>
      <c r="D22" s="116" t="s">
        <v>1201</v>
      </c>
      <c r="E22" s="110">
        <v>100000</v>
      </c>
      <c r="F22" s="226">
        <v>0</v>
      </c>
      <c r="G22" s="226">
        <v>0</v>
      </c>
      <c r="H22" s="109" t="s">
        <v>1203</v>
      </c>
      <c r="I22" s="99" t="s">
        <v>1251</v>
      </c>
    </row>
    <row r="23" spans="1:9" ht="20.25">
      <c r="A23" s="252"/>
      <c r="B23" s="410" t="s">
        <v>1024</v>
      </c>
      <c r="C23" s="99" t="s">
        <v>1200</v>
      </c>
      <c r="D23" s="408" t="s">
        <v>1202</v>
      </c>
      <c r="E23" s="110"/>
      <c r="F23" s="226"/>
      <c r="G23" s="226"/>
      <c r="H23" s="115" t="s">
        <v>1204</v>
      </c>
      <c r="I23" s="99" t="s">
        <v>1252</v>
      </c>
    </row>
    <row r="24" spans="1:9" s="94" customFormat="1" ht="20.25">
      <c r="A24" s="252"/>
      <c r="B24" s="410" t="s">
        <v>323</v>
      </c>
      <c r="C24" s="99"/>
      <c r="D24" s="408"/>
      <c r="E24" s="105"/>
      <c r="F24" s="105"/>
      <c r="G24" s="105"/>
      <c r="H24" s="390"/>
      <c r="I24" s="99"/>
    </row>
    <row r="25" spans="1:12" ht="20.25">
      <c r="A25" s="127"/>
      <c r="B25" s="95"/>
      <c r="C25" s="127"/>
      <c r="D25" s="409"/>
      <c r="E25" s="95"/>
      <c r="F25" s="95"/>
      <c r="G25" s="95"/>
      <c r="H25" s="127"/>
      <c r="I25" s="95"/>
      <c r="J25" s="126">
        <f>SUM(E10:E25)</f>
        <v>1000000</v>
      </c>
      <c r="K25" s="126">
        <f>SUM(F10:F25)</f>
        <v>700000</v>
      </c>
      <c r="L25" s="126">
        <f>SUM(G10:G25)</f>
        <v>700000</v>
      </c>
    </row>
    <row r="26" spans="1:9" ht="20.25">
      <c r="A26" s="275"/>
      <c r="B26" s="306"/>
      <c r="C26" s="306"/>
      <c r="D26" s="88">
        <v>78</v>
      </c>
      <c r="E26" s="129"/>
      <c r="F26" s="129"/>
      <c r="G26" s="129"/>
      <c r="H26" s="130"/>
      <c r="I26" s="94"/>
    </row>
    <row r="27" spans="1:9" ht="20.25">
      <c r="A27" s="119" t="s">
        <v>569</v>
      </c>
      <c r="B27" s="119"/>
      <c r="C27" s="119"/>
      <c r="D27" s="119"/>
      <c r="E27" s="119"/>
      <c r="F27" s="119"/>
      <c r="G27" s="119"/>
      <c r="H27" s="119"/>
      <c r="I27" s="119"/>
    </row>
    <row r="28" spans="1:9" ht="20.25">
      <c r="A28" s="494" t="s">
        <v>771</v>
      </c>
      <c r="B28" s="494"/>
      <c r="C28" s="494"/>
      <c r="D28" s="494"/>
      <c r="E28" s="494"/>
      <c r="F28" s="494"/>
      <c r="G28" s="494"/>
      <c r="H28" s="494"/>
      <c r="I28" s="494"/>
    </row>
    <row r="29" spans="1:9" ht="20.25">
      <c r="A29" s="494" t="s">
        <v>776</v>
      </c>
      <c r="B29" s="494"/>
      <c r="C29" s="494"/>
      <c r="D29" s="494"/>
      <c r="E29" s="494"/>
      <c r="F29" s="494"/>
      <c r="G29" s="494"/>
      <c r="H29" s="494"/>
      <c r="I29" s="494"/>
    </row>
    <row r="30" spans="1:9" s="119" customFormat="1" ht="20.25">
      <c r="A30" s="497" t="s">
        <v>43</v>
      </c>
      <c r="B30" s="469" t="s">
        <v>44</v>
      </c>
      <c r="C30" s="469" t="s">
        <v>45</v>
      </c>
      <c r="D30" s="495" t="s">
        <v>46</v>
      </c>
      <c r="E30" s="467" t="s">
        <v>47</v>
      </c>
      <c r="F30" s="467"/>
      <c r="G30" s="467"/>
      <c r="H30" s="496" t="s">
        <v>49</v>
      </c>
      <c r="I30" s="496" t="s">
        <v>48</v>
      </c>
    </row>
    <row r="31" spans="1:9" ht="20.25">
      <c r="A31" s="497"/>
      <c r="B31" s="469"/>
      <c r="C31" s="469"/>
      <c r="D31" s="495"/>
      <c r="E31" s="96">
        <v>2557</v>
      </c>
      <c r="F31" s="96">
        <v>2558</v>
      </c>
      <c r="G31" s="96">
        <v>2559</v>
      </c>
      <c r="H31" s="467"/>
      <c r="I31" s="467"/>
    </row>
    <row r="32" spans="1:9" ht="20.25">
      <c r="A32" s="251">
        <v>8.1</v>
      </c>
      <c r="B32" s="304" t="s">
        <v>53</v>
      </c>
      <c r="C32" s="176"/>
      <c r="D32" s="344"/>
      <c r="E32" s="191"/>
      <c r="F32" s="191"/>
      <c r="G32" s="191"/>
      <c r="H32" s="176"/>
      <c r="I32" s="191"/>
    </row>
    <row r="33" spans="1:9" ht="20.25">
      <c r="A33" s="252">
        <v>5</v>
      </c>
      <c r="B33" s="85" t="s">
        <v>1030</v>
      </c>
      <c r="C33" s="99" t="s">
        <v>63</v>
      </c>
      <c r="D33" s="100" t="s">
        <v>1031</v>
      </c>
      <c r="E33" s="154">
        <v>50000</v>
      </c>
      <c r="F33" s="154">
        <v>0</v>
      </c>
      <c r="G33" s="154">
        <v>0</v>
      </c>
      <c r="H33" s="99" t="s">
        <v>66</v>
      </c>
      <c r="I33" s="99" t="s">
        <v>1251</v>
      </c>
    </row>
    <row r="34" spans="1:9" ht="20.25">
      <c r="A34" s="252"/>
      <c r="B34" s="85"/>
      <c r="C34" s="99" t="s">
        <v>55</v>
      </c>
      <c r="D34" s="100" t="s">
        <v>1032</v>
      </c>
      <c r="E34" s="154"/>
      <c r="F34" s="154"/>
      <c r="G34" s="154"/>
      <c r="H34" s="99" t="s">
        <v>67</v>
      </c>
      <c r="I34" s="99" t="s">
        <v>1252</v>
      </c>
    </row>
    <row r="35" spans="1:9" ht="20.25">
      <c r="A35" s="252"/>
      <c r="B35" s="85"/>
      <c r="C35" s="99" t="s">
        <v>56</v>
      </c>
      <c r="D35" s="99"/>
      <c r="E35" s="154"/>
      <c r="F35" s="154"/>
      <c r="G35" s="154"/>
      <c r="H35" s="99" t="s">
        <v>68</v>
      </c>
      <c r="I35" s="105"/>
    </row>
    <row r="36" spans="1:9" ht="20.25">
      <c r="A36" s="252">
        <v>6</v>
      </c>
      <c r="B36" s="85" t="s">
        <v>349</v>
      </c>
      <c r="C36" s="109" t="s">
        <v>358</v>
      </c>
      <c r="D36" s="100" t="s">
        <v>362</v>
      </c>
      <c r="E36" s="154">
        <v>50000</v>
      </c>
      <c r="F36" s="154">
        <v>0</v>
      </c>
      <c r="G36" s="154">
        <v>0</v>
      </c>
      <c r="H36" s="109" t="s">
        <v>360</v>
      </c>
      <c r="I36" s="99" t="s">
        <v>1251</v>
      </c>
    </row>
    <row r="37" spans="1:9" ht="20.25">
      <c r="A37" s="252"/>
      <c r="B37" s="85"/>
      <c r="C37" s="109" t="s">
        <v>359</v>
      </c>
      <c r="D37" s="100"/>
      <c r="E37" s="154"/>
      <c r="F37" s="154"/>
      <c r="G37" s="154"/>
      <c r="H37" s="109"/>
      <c r="I37" s="99" t="s">
        <v>1252</v>
      </c>
    </row>
    <row r="38" spans="1:9" ht="20.25">
      <c r="A38" s="252">
        <v>7</v>
      </c>
      <c r="B38" s="85" t="s">
        <v>350</v>
      </c>
      <c r="C38" s="109" t="s">
        <v>361</v>
      </c>
      <c r="D38" s="100" t="s">
        <v>362</v>
      </c>
      <c r="E38" s="154">
        <v>50000</v>
      </c>
      <c r="F38" s="154">
        <v>0</v>
      </c>
      <c r="G38" s="154">
        <v>0</v>
      </c>
      <c r="H38" s="109" t="s">
        <v>360</v>
      </c>
      <c r="I38" s="99" t="s">
        <v>1251</v>
      </c>
    </row>
    <row r="39" spans="1:9" ht="20.25">
      <c r="A39" s="252"/>
      <c r="B39" s="85"/>
      <c r="C39" s="99"/>
      <c r="D39" s="100"/>
      <c r="E39" s="154"/>
      <c r="F39" s="154"/>
      <c r="G39" s="154"/>
      <c r="H39" s="222"/>
      <c r="I39" s="99" t="s">
        <v>1252</v>
      </c>
    </row>
    <row r="40" spans="1:9" ht="20.25">
      <c r="A40" s="252">
        <v>8</v>
      </c>
      <c r="B40" s="85" t="s">
        <v>356</v>
      </c>
      <c r="C40" s="99" t="s">
        <v>63</v>
      </c>
      <c r="D40" s="100" t="s">
        <v>1031</v>
      </c>
      <c r="E40" s="154">
        <v>100000</v>
      </c>
      <c r="F40" s="154">
        <v>0</v>
      </c>
      <c r="G40" s="154">
        <v>0</v>
      </c>
      <c r="H40" s="99" t="s">
        <v>66</v>
      </c>
      <c r="I40" s="99" t="s">
        <v>1251</v>
      </c>
    </row>
    <row r="41" spans="1:9" ht="20.25">
      <c r="A41" s="252"/>
      <c r="B41" s="85" t="s">
        <v>357</v>
      </c>
      <c r="C41" s="99" t="s">
        <v>55</v>
      </c>
      <c r="D41" s="100" t="s">
        <v>1032</v>
      </c>
      <c r="E41" s="154"/>
      <c r="F41" s="154"/>
      <c r="G41" s="154"/>
      <c r="H41" s="99" t="s">
        <v>67</v>
      </c>
      <c r="I41" s="99" t="s">
        <v>1252</v>
      </c>
    </row>
    <row r="42" spans="1:9" ht="20.25">
      <c r="A42" s="252"/>
      <c r="B42" s="85"/>
      <c r="C42" s="99" t="s">
        <v>56</v>
      </c>
      <c r="D42" s="100"/>
      <c r="E42" s="154"/>
      <c r="F42" s="154"/>
      <c r="G42" s="154"/>
      <c r="H42" s="99" t="s">
        <v>68</v>
      </c>
      <c r="I42" s="109"/>
    </row>
    <row r="43" spans="1:9" ht="20.25">
      <c r="A43" s="252"/>
      <c r="B43" s="85"/>
      <c r="C43" s="99"/>
      <c r="D43" s="100"/>
      <c r="E43" s="154"/>
      <c r="F43" s="154"/>
      <c r="G43" s="154"/>
      <c r="H43" s="99"/>
      <c r="I43" s="105"/>
    </row>
    <row r="44" spans="1:9" ht="20.25">
      <c r="A44" s="252"/>
      <c r="B44" s="105"/>
      <c r="C44" s="99"/>
      <c r="D44" s="116"/>
      <c r="E44" s="154"/>
      <c r="F44" s="154"/>
      <c r="G44" s="154"/>
      <c r="H44" s="109"/>
      <c r="I44" s="105"/>
    </row>
    <row r="45" spans="1:9" ht="20.25">
      <c r="A45" s="252"/>
      <c r="B45" s="116"/>
      <c r="C45" s="99"/>
      <c r="D45" s="116"/>
      <c r="E45" s="154"/>
      <c r="F45" s="154"/>
      <c r="G45" s="154"/>
      <c r="H45" s="109"/>
      <c r="I45" s="99"/>
    </row>
    <row r="46" spans="1:9" ht="20.25">
      <c r="A46" s="252"/>
      <c r="B46" s="116"/>
      <c r="C46" s="99"/>
      <c r="D46" s="116"/>
      <c r="E46" s="154"/>
      <c r="F46" s="154"/>
      <c r="G46" s="154"/>
      <c r="H46" s="109"/>
      <c r="I46" s="99"/>
    </row>
    <row r="47" spans="1:9" ht="20.25">
      <c r="A47" s="252"/>
      <c r="B47" s="116"/>
      <c r="C47" s="99"/>
      <c r="D47" s="116"/>
      <c r="E47" s="154"/>
      <c r="F47" s="154"/>
      <c r="G47" s="154"/>
      <c r="H47" s="109"/>
      <c r="I47" s="99"/>
    </row>
    <row r="48" spans="1:9" ht="20.25">
      <c r="A48" s="252"/>
      <c r="B48" s="410"/>
      <c r="C48" s="106"/>
      <c r="D48" s="116"/>
      <c r="E48" s="154"/>
      <c r="F48" s="154"/>
      <c r="G48" s="154"/>
      <c r="H48" s="109"/>
      <c r="I48" s="99"/>
    </row>
    <row r="49" spans="1:9" ht="20.25">
      <c r="A49" s="252"/>
      <c r="B49" s="410"/>
      <c r="C49" s="106"/>
      <c r="D49" s="116"/>
      <c r="E49" s="154"/>
      <c r="F49" s="154"/>
      <c r="G49" s="154"/>
      <c r="H49" s="109"/>
      <c r="I49" s="99"/>
    </row>
    <row r="50" spans="1:12" ht="20.25">
      <c r="A50" s="255"/>
      <c r="B50" s="427"/>
      <c r="C50" s="106"/>
      <c r="D50" s="338"/>
      <c r="E50" s="154"/>
      <c r="F50" s="154"/>
      <c r="G50" s="154"/>
      <c r="H50" s="109"/>
      <c r="I50" s="99"/>
      <c r="J50" s="391">
        <f>SUM(E33:E50)</f>
        <v>250000</v>
      </c>
      <c r="K50" s="391">
        <f>SUM(F33:F50)</f>
        <v>0</v>
      </c>
      <c r="L50" s="391">
        <f>SUM(G33:G50)</f>
        <v>0</v>
      </c>
    </row>
    <row r="51" spans="1:9" ht="21" thickBot="1">
      <c r="A51" s="503" t="s">
        <v>95</v>
      </c>
      <c r="B51" s="504"/>
      <c r="C51" s="504"/>
      <c r="D51" s="505"/>
      <c r="E51" s="246">
        <f>J25+J50</f>
        <v>1250000</v>
      </c>
      <c r="F51" s="246">
        <f>K25+K50</f>
        <v>700000</v>
      </c>
      <c r="G51" s="246">
        <f>L25+L50</f>
        <v>700000</v>
      </c>
      <c r="H51" s="429">
        <f>E51+F51+G51</f>
        <v>2650000</v>
      </c>
      <c r="I51" s="303"/>
    </row>
    <row r="52" spans="1:9" ht="21" thickTop="1">
      <c r="A52" s="306"/>
      <c r="B52" s="306"/>
      <c r="C52" s="306"/>
      <c r="D52" s="329">
        <v>79</v>
      </c>
      <c r="E52" s="342"/>
      <c r="F52" s="342"/>
      <c r="G52" s="342"/>
      <c r="H52" s="430"/>
      <c r="I52" s="94"/>
    </row>
    <row r="53" spans="1:9" ht="20.25">
      <c r="A53" s="498" t="s">
        <v>1669</v>
      </c>
      <c r="B53" s="498"/>
      <c r="C53" s="498"/>
      <c r="D53" s="498"/>
      <c r="E53" s="498"/>
      <c r="F53" s="498"/>
      <c r="G53" s="498"/>
      <c r="H53" s="498"/>
      <c r="I53" s="498"/>
    </row>
    <row r="54" spans="1:9" ht="20.25">
      <c r="A54" s="498" t="s">
        <v>1670</v>
      </c>
      <c r="B54" s="498"/>
      <c r="C54" s="498"/>
      <c r="D54" s="498"/>
      <c r="E54" s="498"/>
      <c r="F54" s="498"/>
      <c r="G54" s="498"/>
      <c r="H54" s="498"/>
      <c r="I54" s="498"/>
    </row>
    <row r="55" spans="1:9" ht="21" customHeight="1">
      <c r="A55" s="498" t="s">
        <v>1435</v>
      </c>
      <c r="B55" s="498"/>
      <c r="C55" s="498"/>
      <c r="D55" s="498"/>
      <c r="E55" s="498"/>
      <c r="F55" s="498"/>
      <c r="G55" s="498"/>
      <c r="H55" s="498"/>
      <c r="I55" s="498"/>
    </row>
    <row r="56" spans="1:9" ht="20.25">
      <c r="A56" s="119" t="s">
        <v>569</v>
      </c>
      <c r="B56" s="119"/>
      <c r="C56" s="119"/>
      <c r="D56" s="119"/>
      <c r="E56" s="119"/>
      <c r="F56" s="119"/>
      <c r="G56" s="119"/>
      <c r="H56" s="119"/>
      <c r="I56" s="119"/>
    </row>
    <row r="57" spans="1:9" ht="20.25">
      <c r="A57" s="494" t="s">
        <v>773</v>
      </c>
      <c r="B57" s="494"/>
      <c r="C57" s="494"/>
      <c r="D57" s="494"/>
      <c r="E57" s="494"/>
      <c r="F57" s="494"/>
      <c r="G57" s="494"/>
      <c r="H57" s="494"/>
      <c r="I57" s="494"/>
    </row>
    <row r="58" spans="1:9" ht="20.25">
      <c r="A58" s="494" t="s">
        <v>774</v>
      </c>
      <c r="B58" s="494"/>
      <c r="C58" s="494"/>
      <c r="D58" s="494"/>
      <c r="E58" s="494"/>
      <c r="F58" s="494"/>
      <c r="G58" s="494"/>
      <c r="H58" s="494"/>
      <c r="I58" s="494"/>
    </row>
    <row r="59" spans="1:9" s="119" customFormat="1" ht="20.25">
      <c r="A59" s="497" t="s">
        <v>43</v>
      </c>
      <c r="B59" s="469" t="s">
        <v>44</v>
      </c>
      <c r="C59" s="469" t="s">
        <v>45</v>
      </c>
      <c r="D59" s="495" t="s">
        <v>46</v>
      </c>
      <c r="E59" s="467" t="s">
        <v>47</v>
      </c>
      <c r="F59" s="467"/>
      <c r="G59" s="467"/>
      <c r="H59" s="496" t="s">
        <v>49</v>
      </c>
      <c r="I59" s="496" t="s">
        <v>48</v>
      </c>
    </row>
    <row r="60" spans="1:9" ht="20.25">
      <c r="A60" s="497"/>
      <c r="B60" s="469"/>
      <c r="C60" s="469"/>
      <c r="D60" s="495"/>
      <c r="E60" s="96">
        <v>2557</v>
      </c>
      <c r="F60" s="96">
        <v>2558</v>
      </c>
      <c r="G60" s="96">
        <v>2559</v>
      </c>
      <c r="H60" s="467"/>
      <c r="I60" s="467"/>
    </row>
    <row r="61" spans="1:9" ht="20.25">
      <c r="A61" s="266">
        <v>8.2</v>
      </c>
      <c r="B61" s="267" t="s">
        <v>84</v>
      </c>
      <c r="C61" s="122"/>
      <c r="D61" s="337"/>
      <c r="E61" s="345"/>
      <c r="F61" s="345"/>
      <c r="G61" s="345"/>
      <c r="H61" s="122"/>
      <c r="I61" s="131"/>
    </row>
    <row r="62" spans="1:9" ht="20.25">
      <c r="A62" s="252">
        <v>1</v>
      </c>
      <c r="B62" s="336" t="s">
        <v>1877</v>
      </c>
      <c r="C62" s="99" t="s">
        <v>1879</v>
      </c>
      <c r="D62" s="100" t="s">
        <v>1784</v>
      </c>
      <c r="E62" s="228">
        <v>12000</v>
      </c>
      <c r="F62" s="226">
        <v>0</v>
      </c>
      <c r="G62" s="226">
        <v>0</v>
      </c>
      <c r="H62" s="99" t="s">
        <v>86</v>
      </c>
      <c r="I62" s="99" t="s">
        <v>1878</v>
      </c>
    </row>
    <row r="63" spans="1:9" ht="20.25">
      <c r="A63" s="252"/>
      <c r="B63" s="336" t="s">
        <v>514</v>
      </c>
      <c r="C63" s="99" t="s">
        <v>1880</v>
      </c>
      <c r="D63" s="100" t="s">
        <v>1881</v>
      </c>
      <c r="E63" s="228"/>
      <c r="F63" s="228"/>
      <c r="G63" s="228"/>
      <c r="H63" s="99"/>
      <c r="I63" s="99" t="s">
        <v>190</v>
      </c>
    </row>
    <row r="64" spans="1:9" ht="21.75" customHeight="1">
      <c r="A64" s="109">
        <v>2</v>
      </c>
      <c r="B64" s="85" t="s">
        <v>1847</v>
      </c>
      <c r="C64" s="99" t="s">
        <v>87</v>
      </c>
      <c r="D64" s="100" t="s">
        <v>89</v>
      </c>
      <c r="E64" s="228">
        <v>60000</v>
      </c>
      <c r="F64" s="228">
        <v>60000</v>
      </c>
      <c r="G64" s="228">
        <v>60000</v>
      </c>
      <c r="H64" s="99" t="s">
        <v>91</v>
      </c>
      <c r="I64" s="99" t="s">
        <v>57</v>
      </c>
    </row>
    <row r="65" spans="1:9" ht="20.25">
      <c r="A65" s="252"/>
      <c r="B65" s="85"/>
      <c r="C65" s="99" t="s">
        <v>88</v>
      </c>
      <c r="D65" s="100" t="s">
        <v>90</v>
      </c>
      <c r="E65" s="228"/>
      <c r="F65" s="228"/>
      <c r="G65" s="228"/>
      <c r="H65" s="99" t="s">
        <v>1876</v>
      </c>
      <c r="I65" s="99"/>
    </row>
    <row r="66" spans="1:9" ht="24.75" customHeight="1">
      <c r="A66" s="252">
        <v>3</v>
      </c>
      <c r="B66" s="85" t="s">
        <v>1845</v>
      </c>
      <c r="C66" s="99" t="s">
        <v>92</v>
      </c>
      <c r="D66" s="100" t="s">
        <v>1436</v>
      </c>
      <c r="E66" s="228">
        <v>20000</v>
      </c>
      <c r="F66" s="228">
        <v>20000</v>
      </c>
      <c r="G66" s="228">
        <v>20000</v>
      </c>
      <c r="H66" s="99" t="s">
        <v>94</v>
      </c>
      <c r="I66" s="99" t="s">
        <v>83</v>
      </c>
    </row>
    <row r="67" spans="1:9" ht="20.25">
      <c r="A67" s="252"/>
      <c r="B67" s="85" t="s">
        <v>1435</v>
      </c>
      <c r="C67" s="99" t="s">
        <v>475</v>
      </c>
      <c r="D67" s="108" t="s">
        <v>93</v>
      </c>
      <c r="E67" s="228"/>
      <c r="F67" s="228"/>
      <c r="G67" s="228"/>
      <c r="H67" s="290" t="s">
        <v>397</v>
      </c>
      <c r="I67" s="105"/>
    </row>
    <row r="68" spans="1:9" ht="20.25">
      <c r="A68" s="252">
        <v>4</v>
      </c>
      <c r="B68" s="85" t="s">
        <v>1438</v>
      </c>
      <c r="C68" s="100" t="s">
        <v>1422</v>
      </c>
      <c r="D68" s="100" t="s">
        <v>1440</v>
      </c>
      <c r="E68" s="228">
        <v>10000</v>
      </c>
      <c r="F68" s="228">
        <v>10000</v>
      </c>
      <c r="G68" s="228">
        <v>10000</v>
      </c>
      <c r="H68" s="99" t="s">
        <v>1903</v>
      </c>
      <c r="I68" s="109" t="s">
        <v>83</v>
      </c>
    </row>
    <row r="69" spans="1:9" ht="20.25">
      <c r="A69" s="252"/>
      <c r="B69" s="85" t="s">
        <v>1439</v>
      </c>
      <c r="C69" s="100"/>
      <c r="D69" s="100" t="s">
        <v>1441</v>
      </c>
      <c r="E69" s="228"/>
      <c r="F69" s="228"/>
      <c r="G69" s="228"/>
      <c r="H69" s="99" t="s">
        <v>1902</v>
      </c>
      <c r="I69" s="109"/>
    </row>
    <row r="70" spans="1:9" ht="20.25">
      <c r="A70" s="252">
        <v>5</v>
      </c>
      <c r="B70" s="85" t="s">
        <v>1625</v>
      </c>
      <c r="C70" s="100" t="s">
        <v>1620</v>
      </c>
      <c r="D70" s="100" t="s">
        <v>1628</v>
      </c>
      <c r="E70" s="228">
        <v>200000</v>
      </c>
      <c r="F70" s="226">
        <v>0</v>
      </c>
      <c r="G70" s="226">
        <v>0</v>
      </c>
      <c r="H70" s="99" t="s">
        <v>1795</v>
      </c>
      <c r="I70" s="109" t="s">
        <v>83</v>
      </c>
    </row>
    <row r="71" spans="1:9" ht="20.25">
      <c r="A71" s="105"/>
      <c r="B71" s="179" t="s">
        <v>1626</v>
      </c>
      <c r="C71" s="100" t="s">
        <v>85</v>
      </c>
      <c r="D71" s="100" t="s">
        <v>1876</v>
      </c>
      <c r="E71" s="228"/>
      <c r="F71" s="228"/>
      <c r="G71" s="228"/>
      <c r="H71" s="99"/>
      <c r="I71" s="109"/>
    </row>
    <row r="72" spans="1:9" ht="20.25">
      <c r="A72" s="105"/>
      <c r="B72" s="179" t="s">
        <v>1627</v>
      </c>
      <c r="C72" s="100"/>
      <c r="D72" s="100"/>
      <c r="E72" s="228"/>
      <c r="F72" s="228"/>
      <c r="G72" s="228"/>
      <c r="H72" s="99"/>
      <c r="I72" s="109"/>
    </row>
    <row r="73" spans="1:9" ht="20.25">
      <c r="A73" s="105"/>
      <c r="B73" s="179" t="s">
        <v>1118</v>
      </c>
      <c r="C73" s="100"/>
      <c r="D73" s="100"/>
      <c r="E73" s="228"/>
      <c r="F73" s="228"/>
      <c r="G73" s="228"/>
      <c r="H73" s="99"/>
      <c r="I73" s="109"/>
    </row>
    <row r="74" spans="1:9" ht="20.25">
      <c r="A74" s="105"/>
      <c r="B74" s="179" t="s">
        <v>1119</v>
      </c>
      <c r="C74" s="100"/>
      <c r="D74" s="100"/>
      <c r="E74" s="228"/>
      <c r="F74" s="228"/>
      <c r="G74" s="228"/>
      <c r="H74" s="99"/>
      <c r="I74" s="109"/>
    </row>
    <row r="75" spans="1:9" ht="20.25">
      <c r="A75" s="252">
        <v>6</v>
      </c>
      <c r="B75" s="85" t="s">
        <v>1577</v>
      </c>
      <c r="C75" s="100" t="s">
        <v>1620</v>
      </c>
      <c r="D75" s="100" t="s">
        <v>1628</v>
      </c>
      <c r="E75" s="228">
        <v>200000</v>
      </c>
      <c r="F75" s="226">
        <v>0</v>
      </c>
      <c r="G75" s="226">
        <v>0</v>
      </c>
      <c r="H75" s="99" t="s">
        <v>1795</v>
      </c>
      <c r="I75" s="99" t="s">
        <v>483</v>
      </c>
    </row>
    <row r="76" spans="1:12" ht="20.25">
      <c r="A76" s="255"/>
      <c r="B76" s="184" t="s">
        <v>1578</v>
      </c>
      <c r="C76" s="104" t="s">
        <v>85</v>
      </c>
      <c r="D76" s="104" t="s">
        <v>1876</v>
      </c>
      <c r="E76" s="232"/>
      <c r="F76" s="232"/>
      <c r="G76" s="232"/>
      <c r="H76" s="156"/>
      <c r="I76" s="103"/>
      <c r="J76" s="391">
        <f>SUM(E62:E76)</f>
        <v>502000</v>
      </c>
      <c r="K76" s="391">
        <f>SUM(F62:F76)</f>
        <v>90000</v>
      </c>
      <c r="L76" s="391">
        <f>SUM(G62:G76)</f>
        <v>90000</v>
      </c>
    </row>
    <row r="77" spans="1:9" ht="20.25">
      <c r="A77" s="275"/>
      <c r="B77" s="84"/>
      <c r="C77" s="339"/>
      <c r="D77" s="89" t="s">
        <v>1434</v>
      </c>
      <c r="E77" s="128"/>
      <c r="F77" s="128"/>
      <c r="G77" s="128"/>
      <c r="H77" s="88"/>
      <c r="I77" s="88"/>
    </row>
    <row r="78" spans="1:9" ht="20.25">
      <c r="A78" s="119" t="s">
        <v>569</v>
      </c>
      <c r="B78" s="119"/>
      <c r="C78" s="119"/>
      <c r="D78" s="119"/>
      <c r="E78" s="119"/>
      <c r="F78" s="119"/>
      <c r="G78" s="119"/>
      <c r="H78" s="119"/>
      <c r="I78" s="119"/>
    </row>
    <row r="79" spans="1:9" ht="20.25">
      <c r="A79" s="494" t="s">
        <v>771</v>
      </c>
      <c r="B79" s="494"/>
      <c r="C79" s="494"/>
      <c r="D79" s="494"/>
      <c r="E79" s="494"/>
      <c r="F79" s="494"/>
      <c r="G79" s="494"/>
      <c r="H79" s="494"/>
      <c r="I79" s="494"/>
    </row>
    <row r="80" spans="1:9" ht="20.25">
      <c r="A80" s="494" t="s">
        <v>775</v>
      </c>
      <c r="B80" s="494"/>
      <c r="C80" s="494"/>
      <c r="D80" s="494"/>
      <c r="E80" s="494"/>
      <c r="F80" s="494"/>
      <c r="G80" s="494"/>
      <c r="H80" s="494"/>
      <c r="I80" s="494"/>
    </row>
    <row r="81" spans="1:9" s="119" customFormat="1" ht="20.25">
      <c r="A81" s="497" t="s">
        <v>43</v>
      </c>
      <c r="B81" s="469" t="s">
        <v>44</v>
      </c>
      <c r="C81" s="469" t="s">
        <v>45</v>
      </c>
      <c r="D81" s="495" t="s">
        <v>46</v>
      </c>
      <c r="E81" s="467" t="s">
        <v>47</v>
      </c>
      <c r="F81" s="467"/>
      <c r="G81" s="467"/>
      <c r="H81" s="496" t="s">
        <v>49</v>
      </c>
      <c r="I81" s="496" t="s">
        <v>48</v>
      </c>
    </row>
    <row r="82" spans="1:9" ht="20.25">
      <c r="A82" s="497"/>
      <c r="B82" s="469"/>
      <c r="C82" s="469"/>
      <c r="D82" s="495"/>
      <c r="E82" s="96">
        <v>2557</v>
      </c>
      <c r="F82" s="96">
        <v>2558</v>
      </c>
      <c r="G82" s="96">
        <v>2559</v>
      </c>
      <c r="H82" s="467"/>
      <c r="I82" s="467"/>
    </row>
    <row r="83" spans="1:9" ht="20.25">
      <c r="A83" s="266">
        <v>8.2</v>
      </c>
      <c r="B83" s="267" t="s">
        <v>84</v>
      </c>
      <c r="C83" s="309"/>
      <c r="D83" s="337"/>
      <c r="E83" s="163"/>
      <c r="F83" s="131"/>
      <c r="G83" s="131"/>
      <c r="H83" s="122"/>
      <c r="I83" s="131"/>
    </row>
    <row r="84" spans="1:9" ht="20.25">
      <c r="A84" s="252">
        <v>7</v>
      </c>
      <c r="B84" s="85" t="s">
        <v>1894</v>
      </c>
      <c r="C84" s="200" t="s">
        <v>1897</v>
      </c>
      <c r="D84" s="100" t="s">
        <v>1898</v>
      </c>
      <c r="E84" s="228">
        <v>500000</v>
      </c>
      <c r="F84" s="226">
        <v>0</v>
      </c>
      <c r="G84" s="226">
        <v>0</v>
      </c>
      <c r="H84" s="99" t="s">
        <v>1795</v>
      </c>
      <c r="I84" s="109" t="s">
        <v>483</v>
      </c>
    </row>
    <row r="85" spans="1:12" ht="20.25">
      <c r="A85" s="252"/>
      <c r="B85" s="85" t="s">
        <v>1895</v>
      </c>
      <c r="C85" s="200" t="s">
        <v>1652</v>
      </c>
      <c r="D85" s="100"/>
      <c r="E85" s="228"/>
      <c r="F85" s="228"/>
      <c r="G85" s="228"/>
      <c r="H85" s="99"/>
      <c r="I85" s="99"/>
      <c r="J85" s="391"/>
      <c r="K85" s="391"/>
      <c r="L85" s="391"/>
    </row>
    <row r="86" spans="1:9" ht="20.25">
      <c r="A86" s="346">
        <v>8</v>
      </c>
      <c r="B86" s="300" t="s">
        <v>1890</v>
      </c>
      <c r="C86" s="347"/>
      <c r="D86" s="348"/>
      <c r="E86" s="331"/>
      <c r="F86" s="331"/>
      <c r="G86" s="331"/>
      <c r="H86" s="328"/>
      <c r="I86" s="287"/>
    </row>
    <row r="87" spans="1:9" ht="20.25">
      <c r="A87" s="346"/>
      <c r="B87" s="300" t="s">
        <v>1891</v>
      </c>
      <c r="C87" s="347" t="s">
        <v>1896</v>
      </c>
      <c r="D87" s="348" t="s">
        <v>1900</v>
      </c>
      <c r="E87" s="331">
        <v>200000</v>
      </c>
      <c r="F87" s="226">
        <v>0</v>
      </c>
      <c r="G87" s="226">
        <v>0</v>
      </c>
      <c r="H87" s="348" t="s">
        <v>1579</v>
      </c>
      <c r="I87" s="328" t="s">
        <v>483</v>
      </c>
    </row>
    <row r="88" spans="1:9" ht="20.25">
      <c r="A88" s="346"/>
      <c r="B88" s="300" t="s">
        <v>1893</v>
      </c>
      <c r="C88" s="347" t="s">
        <v>1899</v>
      </c>
      <c r="D88" s="348" t="s">
        <v>1901</v>
      </c>
      <c r="E88" s="331"/>
      <c r="F88" s="331"/>
      <c r="G88" s="331"/>
      <c r="H88" s="328" t="s">
        <v>1580</v>
      </c>
      <c r="I88" s="287"/>
    </row>
    <row r="89" spans="1:9" ht="20.25">
      <c r="A89" s="346"/>
      <c r="B89" s="300" t="s">
        <v>1892</v>
      </c>
      <c r="C89" s="347"/>
      <c r="D89" s="348"/>
      <c r="E89" s="331"/>
      <c r="F89" s="331"/>
      <c r="G89" s="331"/>
      <c r="H89" s="328"/>
      <c r="I89" s="348"/>
    </row>
    <row r="90" spans="1:9" ht="24" customHeight="1">
      <c r="A90" s="346">
        <v>9</v>
      </c>
      <c r="B90" s="300" t="s">
        <v>1796</v>
      </c>
      <c r="C90" s="347" t="s">
        <v>1910</v>
      </c>
      <c r="D90" s="348" t="s">
        <v>1602</v>
      </c>
      <c r="E90" s="331">
        <v>100000</v>
      </c>
      <c r="F90" s="226">
        <v>0</v>
      </c>
      <c r="G90" s="226">
        <v>0</v>
      </c>
      <c r="H90" s="347" t="s">
        <v>1910</v>
      </c>
      <c r="I90" s="348" t="s">
        <v>523</v>
      </c>
    </row>
    <row r="91" spans="1:9" ht="20.25">
      <c r="A91" s="346"/>
      <c r="B91" s="300" t="s">
        <v>1591</v>
      </c>
      <c r="C91" s="347" t="s">
        <v>1849</v>
      </c>
      <c r="D91" s="348" t="s">
        <v>1603</v>
      </c>
      <c r="E91" s="331"/>
      <c r="F91" s="331"/>
      <c r="G91" s="331"/>
      <c r="H91" s="328" t="s">
        <v>1607</v>
      </c>
      <c r="I91" s="328"/>
    </row>
    <row r="92" spans="1:9" ht="20.25">
      <c r="A92" s="346"/>
      <c r="B92" s="300" t="s">
        <v>1867</v>
      </c>
      <c r="C92" s="348" t="s">
        <v>561</v>
      </c>
      <c r="D92" s="348"/>
      <c r="E92" s="331"/>
      <c r="F92" s="331"/>
      <c r="G92" s="331"/>
      <c r="H92" s="348"/>
      <c r="I92" s="348"/>
    </row>
    <row r="93" spans="1:9" ht="20.25">
      <c r="A93" s="346">
        <v>10</v>
      </c>
      <c r="B93" s="300" t="s">
        <v>1858</v>
      </c>
      <c r="C93" s="347" t="s">
        <v>1859</v>
      </c>
      <c r="D93" s="348" t="s">
        <v>1651</v>
      </c>
      <c r="E93" s="331">
        <v>30000</v>
      </c>
      <c r="F93" s="226">
        <v>0</v>
      </c>
      <c r="G93" s="226">
        <v>0</v>
      </c>
      <c r="H93" s="348" t="s">
        <v>1865</v>
      </c>
      <c r="I93" s="328" t="s">
        <v>1860</v>
      </c>
    </row>
    <row r="94" spans="1:9" ht="20.25">
      <c r="A94" s="346"/>
      <c r="B94" s="300"/>
      <c r="C94" s="347"/>
      <c r="D94" s="240" t="s">
        <v>1435</v>
      </c>
      <c r="E94" s="331"/>
      <c r="F94" s="331"/>
      <c r="G94" s="331"/>
      <c r="H94" s="355" t="s">
        <v>1866</v>
      </c>
      <c r="I94" s="287"/>
    </row>
    <row r="95" spans="1:9" ht="20.25">
      <c r="A95" s="346">
        <v>11</v>
      </c>
      <c r="B95" s="300" t="s">
        <v>1861</v>
      </c>
      <c r="C95" s="347" t="s">
        <v>1862</v>
      </c>
      <c r="D95" s="328" t="s">
        <v>1863</v>
      </c>
      <c r="E95" s="331">
        <v>30000</v>
      </c>
      <c r="F95" s="226">
        <v>0</v>
      </c>
      <c r="G95" s="226">
        <v>0</v>
      </c>
      <c r="H95" s="230" t="s">
        <v>1864</v>
      </c>
      <c r="I95" s="328" t="s">
        <v>1860</v>
      </c>
    </row>
    <row r="96" spans="1:9" ht="20.25">
      <c r="A96" s="346"/>
      <c r="B96" s="300"/>
      <c r="C96" s="347" t="s">
        <v>1823</v>
      </c>
      <c r="D96" s="328"/>
      <c r="E96" s="331"/>
      <c r="F96" s="331"/>
      <c r="G96" s="331"/>
      <c r="H96" s="240"/>
      <c r="I96" s="328"/>
    </row>
    <row r="97" spans="1:9" ht="20.25">
      <c r="A97" s="346">
        <v>12</v>
      </c>
      <c r="B97" s="300" t="s">
        <v>519</v>
      </c>
      <c r="C97" s="347" t="s">
        <v>515</v>
      </c>
      <c r="D97" s="328" t="s">
        <v>517</v>
      </c>
      <c r="E97" s="331">
        <v>10000</v>
      </c>
      <c r="F97" s="226">
        <v>0</v>
      </c>
      <c r="G97" s="226">
        <v>0</v>
      </c>
      <c r="H97" s="292" t="s">
        <v>1910</v>
      </c>
      <c r="I97" s="328" t="s">
        <v>83</v>
      </c>
    </row>
    <row r="98" spans="1:9" ht="20.25">
      <c r="A98" s="346"/>
      <c r="B98" s="300" t="s">
        <v>1592</v>
      </c>
      <c r="C98" s="347" t="s">
        <v>516</v>
      </c>
      <c r="D98" s="328" t="s">
        <v>518</v>
      </c>
      <c r="E98" s="331"/>
      <c r="F98" s="331"/>
      <c r="G98" s="331"/>
      <c r="H98" s="292" t="s">
        <v>1608</v>
      </c>
      <c r="I98" s="287"/>
    </row>
    <row r="99" spans="1:9" ht="20.25">
      <c r="A99" s="346">
        <v>13</v>
      </c>
      <c r="B99" s="300" t="s">
        <v>1593</v>
      </c>
      <c r="C99" s="348" t="s">
        <v>1595</v>
      </c>
      <c r="D99" s="328" t="s">
        <v>1593</v>
      </c>
      <c r="E99" s="331">
        <v>24000</v>
      </c>
      <c r="F99" s="226">
        <v>0</v>
      </c>
      <c r="G99" s="226">
        <v>0</v>
      </c>
      <c r="H99" s="292" t="s">
        <v>1910</v>
      </c>
      <c r="I99" s="328" t="s">
        <v>483</v>
      </c>
    </row>
    <row r="100" spans="1:9" ht="20.25">
      <c r="A100" s="346"/>
      <c r="B100" s="300"/>
      <c r="C100" s="347" t="s">
        <v>1596</v>
      </c>
      <c r="D100" s="348" t="s">
        <v>518</v>
      </c>
      <c r="E100" s="331"/>
      <c r="F100" s="331"/>
      <c r="G100" s="331"/>
      <c r="H100" s="292" t="s">
        <v>1608</v>
      </c>
      <c r="I100" s="328"/>
    </row>
    <row r="101" spans="1:9" ht="20.25">
      <c r="A101" s="346">
        <v>14</v>
      </c>
      <c r="B101" s="300" t="s">
        <v>1253</v>
      </c>
      <c r="C101" s="347" t="s">
        <v>1824</v>
      </c>
      <c r="D101" s="348" t="s">
        <v>1594</v>
      </c>
      <c r="E101" s="331">
        <v>12000</v>
      </c>
      <c r="F101" s="226">
        <v>0</v>
      </c>
      <c r="G101" s="226">
        <v>0</v>
      </c>
      <c r="H101" s="240" t="s">
        <v>1579</v>
      </c>
      <c r="I101" s="328" t="s">
        <v>483</v>
      </c>
    </row>
    <row r="102" spans="1:12" ht="20.25">
      <c r="A102" s="350"/>
      <c r="B102" s="351"/>
      <c r="C102" s="352" t="s">
        <v>1597</v>
      </c>
      <c r="D102" s="353" t="s">
        <v>1604</v>
      </c>
      <c r="E102" s="354"/>
      <c r="F102" s="354"/>
      <c r="G102" s="354"/>
      <c r="H102" s="296" t="s">
        <v>1580</v>
      </c>
      <c r="I102" s="288"/>
      <c r="J102" s="391">
        <f>SUM(E84:E102)</f>
        <v>906000</v>
      </c>
      <c r="K102" s="391">
        <f>SUM(F84:F101)</f>
        <v>0</v>
      </c>
      <c r="L102" s="391">
        <f>SUM(G84:G102)</f>
        <v>0</v>
      </c>
    </row>
    <row r="103" spans="1:9" ht="20.25">
      <c r="A103" s="357"/>
      <c r="B103" s="358"/>
      <c r="C103" s="349"/>
      <c r="D103" s="166" t="s">
        <v>1533</v>
      </c>
      <c r="E103" s="359"/>
      <c r="F103" s="359"/>
      <c r="G103" s="359"/>
      <c r="H103" s="360"/>
      <c r="I103" s="289"/>
    </row>
    <row r="104" spans="1:9" ht="20.25">
      <c r="A104" s="119" t="s">
        <v>569</v>
      </c>
      <c r="B104" s="119"/>
      <c r="C104" s="119"/>
      <c r="D104" s="119"/>
      <c r="E104" s="119"/>
      <c r="F104" s="119"/>
      <c r="G104" s="119"/>
      <c r="H104" s="119" t="s">
        <v>886</v>
      </c>
      <c r="I104" s="119"/>
    </row>
    <row r="105" spans="1:9" ht="20.25">
      <c r="A105" s="494" t="s">
        <v>771</v>
      </c>
      <c r="B105" s="494"/>
      <c r="C105" s="494"/>
      <c r="D105" s="494"/>
      <c r="E105" s="494"/>
      <c r="F105" s="494"/>
      <c r="G105" s="494"/>
      <c r="H105" s="494"/>
      <c r="I105" s="494"/>
    </row>
    <row r="106" spans="1:9" ht="20.25">
      <c r="A106" s="499" t="s">
        <v>775</v>
      </c>
      <c r="B106" s="499"/>
      <c r="C106" s="499"/>
      <c r="D106" s="499"/>
      <c r="E106" s="499"/>
      <c r="F106" s="499"/>
      <c r="G106" s="499"/>
      <c r="H106" s="499"/>
      <c r="I106" s="499"/>
    </row>
    <row r="107" spans="1:9" s="119" customFormat="1" ht="20.25">
      <c r="A107" s="497" t="s">
        <v>43</v>
      </c>
      <c r="B107" s="469" t="s">
        <v>44</v>
      </c>
      <c r="C107" s="469" t="s">
        <v>45</v>
      </c>
      <c r="D107" s="495" t="s">
        <v>46</v>
      </c>
      <c r="E107" s="467" t="s">
        <v>47</v>
      </c>
      <c r="F107" s="467"/>
      <c r="G107" s="467"/>
      <c r="H107" s="496" t="s">
        <v>49</v>
      </c>
      <c r="I107" s="496" t="s">
        <v>48</v>
      </c>
    </row>
    <row r="108" spans="1:9" ht="20.25">
      <c r="A108" s="497"/>
      <c r="B108" s="469"/>
      <c r="C108" s="469"/>
      <c r="D108" s="495"/>
      <c r="E108" s="96">
        <v>2557</v>
      </c>
      <c r="F108" s="96">
        <v>2558</v>
      </c>
      <c r="G108" s="96">
        <v>2559</v>
      </c>
      <c r="H108" s="467"/>
      <c r="I108" s="467"/>
    </row>
    <row r="109" spans="1:9" ht="20.25">
      <c r="A109" s="266">
        <v>8.2</v>
      </c>
      <c r="B109" s="267" t="s">
        <v>84</v>
      </c>
      <c r="C109" s="309"/>
      <c r="D109" s="337"/>
      <c r="E109" s="163"/>
      <c r="F109" s="131"/>
      <c r="G109" s="131"/>
      <c r="H109" s="122"/>
      <c r="I109" s="131"/>
    </row>
    <row r="110" spans="1:9" ht="20.25">
      <c r="A110" s="291">
        <v>15</v>
      </c>
      <c r="B110" s="356" t="s">
        <v>1598</v>
      </c>
      <c r="C110" s="292" t="s">
        <v>1600</v>
      </c>
      <c r="D110" s="240" t="s">
        <v>1606</v>
      </c>
      <c r="E110" s="228">
        <v>10000</v>
      </c>
      <c r="F110" s="226">
        <v>0</v>
      </c>
      <c r="G110" s="226">
        <v>0</v>
      </c>
      <c r="H110" s="292" t="s">
        <v>1910</v>
      </c>
      <c r="I110" s="230" t="s">
        <v>1543</v>
      </c>
    </row>
    <row r="111" spans="1:9" ht="20.25">
      <c r="A111" s="291"/>
      <c r="B111" s="356" t="s">
        <v>1599</v>
      </c>
      <c r="C111" s="292" t="s">
        <v>1601</v>
      </c>
      <c r="D111" s="240" t="s">
        <v>1605</v>
      </c>
      <c r="E111" s="228"/>
      <c r="F111" s="228"/>
      <c r="G111" s="228"/>
      <c r="H111" s="292" t="s">
        <v>1608</v>
      </c>
      <c r="I111" s="240" t="s">
        <v>83</v>
      </c>
    </row>
    <row r="112" spans="1:9" ht="20.25">
      <c r="A112" s="291">
        <v>16</v>
      </c>
      <c r="B112" s="356" t="s">
        <v>806</v>
      </c>
      <c r="C112" s="292" t="s">
        <v>807</v>
      </c>
      <c r="D112" s="240" t="s">
        <v>806</v>
      </c>
      <c r="E112" s="228">
        <v>1000000</v>
      </c>
      <c r="F112" s="226">
        <v>0</v>
      </c>
      <c r="G112" s="226">
        <v>0</v>
      </c>
      <c r="H112" s="292" t="s">
        <v>1910</v>
      </c>
      <c r="I112" s="240" t="s">
        <v>1860</v>
      </c>
    </row>
    <row r="113" spans="1:9" ht="20.25">
      <c r="A113" s="291"/>
      <c r="B113" s="356"/>
      <c r="C113" s="292" t="s">
        <v>808</v>
      </c>
      <c r="D113" s="240"/>
      <c r="E113" s="228"/>
      <c r="F113" s="228"/>
      <c r="G113" s="228"/>
      <c r="H113" s="292" t="s">
        <v>1608</v>
      </c>
      <c r="I113" s="240"/>
    </row>
    <row r="114" spans="1:9" ht="24" customHeight="1">
      <c r="A114" s="291">
        <v>17</v>
      </c>
      <c r="B114" s="356" t="s">
        <v>1283</v>
      </c>
      <c r="C114" s="292" t="s">
        <v>1100</v>
      </c>
      <c r="D114" s="240" t="s">
        <v>1102</v>
      </c>
      <c r="E114" s="228">
        <v>300000</v>
      </c>
      <c r="F114" s="226">
        <v>0</v>
      </c>
      <c r="G114" s="226">
        <v>0</v>
      </c>
      <c r="H114" s="292" t="s">
        <v>1105</v>
      </c>
      <c r="I114" s="240" t="s">
        <v>83</v>
      </c>
    </row>
    <row r="115" spans="1:9" ht="20.25">
      <c r="A115" s="291"/>
      <c r="B115" s="356" t="s">
        <v>1284</v>
      </c>
      <c r="C115" s="292" t="s">
        <v>1101</v>
      </c>
      <c r="D115" s="240" t="s">
        <v>1103</v>
      </c>
      <c r="E115" s="228"/>
      <c r="F115" s="228"/>
      <c r="G115" s="228"/>
      <c r="H115" s="230" t="s">
        <v>1106</v>
      </c>
      <c r="I115" s="230"/>
    </row>
    <row r="116" spans="1:9" ht="20.25">
      <c r="A116" s="291"/>
      <c r="B116" s="356"/>
      <c r="C116" s="240"/>
      <c r="D116" s="240" t="s">
        <v>1104</v>
      </c>
      <c r="E116" s="228"/>
      <c r="F116" s="228"/>
      <c r="G116" s="228"/>
      <c r="H116" s="240" t="s">
        <v>1107</v>
      </c>
      <c r="I116" s="240"/>
    </row>
    <row r="117" spans="1:9" ht="20.25">
      <c r="A117" s="291"/>
      <c r="B117" s="356"/>
      <c r="C117" s="292"/>
      <c r="D117" s="240"/>
      <c r="E117" s="228"/>
      <c r="F117" s="228"/>
      <c r="G117" s="228"/>
      <c r="H117" s="240" t="s">
        <v>1101</v>
      </c>
      <c r="I117" s="230"/>
    </row>
    <row r="118" spans="1:9" ht="20.25">
      <c r="A118" s="291">
        <v>18</v>
      </c>
      <c r="B118" s="356" t="s">
        <v>1285</v>
      </c>
      <c r="C118" s="240" t="s">
        <v>1595</v>
      </c>
      <c r="D118" s="230" t="s">
        <v>1120</v>
      </c>
      <c r="E118" s="228">
        <v>3000000</v>
      </c>
      <c r="F118" s="226">
        <v>0</v>
      </c>
      <c r="G118" s="226">
        <v>0</v>
      </c>
      <c r="H118" s="292" t="s">
        <v>1910</v>
      </c>
      <c r="I118" s="230" t="s">
        <v>483</v>
      </c>
    </row>
    <row r="119" spans="1:9" ht="20.25">
      <c r="A119" s="291"/>
      <c r="B119" s="356" t="s">
        <v>1286</v>
      </c>
      <c r="C119" s="292" t="s">
        <v>1596</v>
      </c>
      <c r="D119" s="240" t="s">
        <v>1121</v>
      </c>
      <c r="E119" s="228"/>
      <c r="F119" s="228"/>
      <c r="G119" s="228"/>
      <c r="H119" s="292" t="s">
        <v>1608</v>
      </c>
      <c r="I119" s="230"/>
    </row>
    <row r="120" spans="1:9" ht="20.25">
      <c r="A120" s="291">
        <v>19</v>
      </c>
      <c r="B120" s="226" t="s">
        <v>1122</v>
      </c>
      <c r="C120" s="230" t="s">
        <v>1123</v>
      </c>
      <c r="D120" s="230" t="s">
        <v>1124</v>
      </c>
      <c r="E120" s="226">
        <v>180000</v>
      </c>
      <c r="F120" s="226">
        <v>0</v>
      </c>
      <c r="G120" s="226">
        <v>0</v>
      </c>
      <c r="H120" s="230" t="s">
        <v>1125</v>
      </c>
      <c r="I120" s="230" t="s">
        <v>83</v>
      </c>
    </row>
    <row r="121" spans="1:9" ht="20.25">
      <c r="A121" s="291"/>
      <c r="B121" s="226" t="s">
        <v>1128</v>
      </c>
      <c r="C121" s="230"/>
      <c r="D121" s="230" t="s">
        <v>518</v>
      </c>
      <c r="E121" s="226"/>
      <c r="F121" s="226"/>
      <c r="G121" s="226"/>
      <c r="H121" s="230" t="s">
        <v>1126</v>
      </c>
      <c r="I121" s="226"/>
    </row>
    <row r="122" spans="1:9" ht="20.25">
      <c r="A122" s="291"/>
      <c r="B122" s="226" t="s">
        <v>1130</v>
      </c>
      <c r="C122" s="230"/>
      <c r="D122" s="230"/>
      <c r="E122" s="226"/>
      <c r="F122" s="226"/>
      <c r="G122" s="226"/>
      <c r="H122" s="230" t="s">
        <v>1127</v>
      </c>
      <c r="I122" s="226"/>
    </row>
    <row r="123" spans="1:9" ht="20.25">
      <c r="A123" s="291">
        <v>20</v>
      </c>
      <c r="B123" s="356" t="s">
        <v>1132</v>
      </c>
      <c r="C123" s="230" t="s">
        <v>1123</v>
      </c>
      <c r="D123" s="356" t="s">
        <v>1131</v>
      </c>
      <c r="E123" s="226">
        <v>11200</v>
      </c>
      <c r="F123" s="226">
        <v>0</v>
      </c>
      <c r="G123" s="226">
        <v>0</v>
      </c>
      <c r="H123" s="230" t="s">
        <v>1125</v>
      </c>
      <c r="I123" s="230" t="s">
        <v>83</v>
      </c>
    </row>
    <row r="124" spans="1:9" ht="20.25">
      <c r="A124" s="291"/>
      <c r="B124" s="356"/>
      <c r="C124" s="230"/>
      <c r="D124" s="230" t="s">
        <v>518</v>
      </c>
      <c r="E124" s="226"/>
      <c r="F124" s="226"/>
      <c r="G124" s="226"/>
      <c r="H124" s="230" t="s">
        <v>1126</v>
      </c>
      <c r="I124" s="226"/>
    </row>
    <row r="125" spans="1:10" ht="20.25">
      <c r="A125" s="291"/>
      <c r="B125" s="356"/>
      <c r="C125" s="230"/>
      <c r="D125" s="230"/>
      <c r="E125" s="226"/>
      <c r="F125" s="226"/>
      <c r="G125" s="226"/>
      <c r="H125" s="230" t="s">
        <v>1127</v>
      </c>
      <c r="I125" s="226"/>
      <c r="J125" s="391"/>
    </row>
    <row r="126" spans="1:9" s="94" customFormat="1" ht="20.25">
      <c r="A126" s="291">
        <v>21</v>
      </c>
      <c r="B126" s="226" t="s">
        <v>1137</v>
      </c>
      <c r="C126" s="230" t="s">
        <v>1123</v>
      </c>
      <c r="D126" s="230" t="s">
        <v>1140</v>
      </c>
      <c r="E126" s="226">
        <v>45000</v>
      </c>
      <c r="F126" s="226">
        <v>0</v>
      </c>
      <c r="G126" s="226">
        <v>0</v>
      </c>
      <c r="H126" s="230" t="s">
        <v>1168</v>
      </c>
      <c r="I126" s="230" t="s">
        <v>83</v>
      </c>
    </row>
    <row r="127" spans="1:9" s="94" customFormat="1" ht="20.25">
      <c r="A127" s="291"/>
      <c r="B127" s="226" t="s">
        <v>1138</v>
      </c>
      <c r="C127" s="230"/>
      <c r="D127" s="230" t="s">
        <v>518</v>
      </c>
      <c r="E127" s="226"/>
      <c r="F127" s="226"/>
      <c r="G127" s="226"/>
      <c r="H127" s="230" t="s">
        <v>1167</v>
      </c>
      <c r="I127" s="226"/>
    </row>
    <row r="128" spans="1:12" s="94" customFormat="1" ht="20.25">
      <c r="A128" s="294"/>
      <c r="B128" s="231" t="s">
        <v>1139</v>
      </c>
      <c r="C128" s="297"/>
      <c r="D128" s="297"/>
      <c r="E128" s="231"/>
      <c r="F128" s="231"/>
      <c r="G128" s="231"/>
      <c r="H128" s="297"/>
      <c r="I128" s="231"/>
      <c r="J128" s="289">
        <f>SUM(E110:E128)</f>
        <v>4546200</v>
      </c>
      <c r="K128" s="289">
        <f>SUM(G110:G128)</f>
        <v>0</v>
      </c>
      <c r="L128" s="289">
        <f>SUM(G110:G128)</f>
        <v>0</v>
      </c>
    </row>
    <row r="129" spans="1:8" s="94" customFormat="1" ht="20.25">
      <c r="A129" s="306"/>
      <c r="B129" s="306"/>
      <c r="C129" s="306"/>
      <c r="D129" s="88">
        <v>82</v>
      </c>
      <c r="E129" s="341"/>
      <c r="F129" s="342"/>
      <c r="G129" s="342"/>
      <c r="H129" s="130"/>
    </row>
    <row r="130" spans="1:9" ht="20.25">
      <c r="A130" s="119" t="s">
        <v>569</v>
      </c>
      <c r="B130" s="119"/>
      <c r="C130" s="119"/>
      <c r="D130" s="119"/>
      <c r="E130" s="119"/>
      <c r="F130" s="119"/>
      <c r="G130" s="119"/>
      <c r="H130" s="119"/>
      <c r="I130" s="119"/>
    </row>
    <row r="131" spans="1:9" ht="20.25">
      <c r="A131" s="494" t="s">
        <v>771</v>
      </c>
      <c r="B131" s="494"/>
      <c r="C131" s="494"/>
      <c r="D131" s="494"/>
      <c r="E131" s="494"/>
      <c r="F131" s="494"/>
      <c r="G131" s="494"/>
      <c r="H131" s="494"/>
      <c r="I131" s="494"/>
    </row>
    <row r="132" spans="1:9" ht="20.25">
      <c r="A132" s="499" t="s">
        <v>775</v>
      </c>
      <c r="B132" s="499"/>
      <c r="C132" s="499"/>
      <c r="D132" s="499"/>
      <c r="E132" s="499"/>
      <c r="F132" s="499"/>
      <c r="G132" s="499"/>
      <c r="H132" s="499"/>
      <c r="I132" s="499"/>
    </row>
    <row r="133" spans="1:9" s="119" customFormat="1" ht="20.25">
      <c r="A133" s="497" t="s">
        <v>43</v>
      </c>
      <c r="B133" s="469" t="s">
        <v>44</v>
      </c>
      <c r="C133" s="469" t="s">
        <v>45</v>
      </c>
      <c r="D133" s="495" t="s">
        <v>46</v>
      </c>
      <c r="E133" s="467" t="s">
        <v>47</v>
      </c>
      <c r="F133" s="467"/>
      <c r="G133" s="467"/>
      <c r="H133" s="496" t="s">
        <v>49</v>
      </c>
      <c r="I133" s="496" t="s">
        <v>48</v>
      </c>
    </row>
    <row r="134" spans="1:9" ht="20.25">
      <c r="A134" s="497"/>
      <c r="B134" s="469"/>
      <c r="C134" s="469"/>
      <c r="D134" s="495"/>
      <c r="E134" s="96">
        <v>2557</v>
      </c>
      <c r="F134" s="96">
        <v>2558</v>
      </c>
      <c r="G134" s="96">
        <v>2559</v>
      </c>
      <c r="H134" s="467"/>
      <c r="I134" s="467"/>
    </row>
    <row r="135" spans="1:9" ht="20.25">
      <c r="A135" s="266">
        <v>8.2</v>
      </c>
      <c r="B135" s="267" t="s">
        <v>84</v>
      </c>
      <c r="C135" s="309"/>
      <c r="D135" s="337"/>
      <c r="E135" s="163"/>
      <c r="F135" s="131"/>
      <c r="G135" s="131"/>
      <c r="H135" s="122"/>
      <c r="I135" s="131"/>
    </row>
    <row r="136" spans="1:9" ht="20.25">
      <c r="A136" s="291">
        <v>22</v>
      </c>
      <c r="B136" s="226" t="s">
        <v>1133</v>
      </c>
      <c r="C136" s="230" t="s">
        <v>1123</v>
      </c>
      <c r="D136" s="230" t="s">
        <v>1134</v>
      </c>
      <c r="E136" s="226">
        <v>64900</v>
      </c>
      <c r="F136" s="226">
        <v>0</v>
      </c>
      <c r="G136" s="226">
        <v>0</v>
      </c>
      <c r="H136" s="230" t="s">
        <v>1168</v>
      </c>
      <c r="I136" s="230" t="s">
        <v>83</v>
      </c>
    </row>
    <row r="137" spans="1:9" ht="20.25">
      <c r="A137" s="291"/>
      <c r="B137" s="226" t="s">
        <v>1136</v>
      </c>
      <c r="C137" s="230"/>
      <c r="D137" s="230" t="s">
        <v>1135</v>
      </c>
      <c r="E137" s="226"/>
      <c r="F137" s="226"/>
      <c r="G137" s="226"/>
      <c r="H137" s="230" t="s">
        <v>1167</v>
      </c>
      <c r="I137" s="226"/>
    </row>
    <row r="138" spans="1:9" ht="20.25">
      <c r="A138" s="291">
        <v>23</v>
      </c>
      <c r="B138" s="226" t="s">
        <v>1141</v>
      </c>
      <c r="C138" s="230" t="s">
        <v>1123</v>
      </c>
      <c r="D138" s="230" t="s">
        <v>1144</v>
      </c>
      <c r="E138" s="226">
        <v>34400</v>
      </c>
      <c r="F138" s="226">
        <v>0</v>
      </c>
      <c r="G138" s="226">
        <v>0</v>
      </c>
      <c r="H138" s="230" t="s">
        <v>1168</v>
      </c>
      <c r="I138" s="230" t="s">
        <v>83</v>
      </c>
    </row>
    <row r="139" spans="1:9" ht="20.25">
      <c r="A139" s="291"/>
      <c r="B139" s="226" t="s">
        <v>1142</v>
      </c>
      <c r="C139" s="230"/>
      <c r="D139" s="230" t="s">
        <v>518</v>
      </c>
      <c r="E139" s="226"/>
      <c r="F139" s="226"/>
      <c r="G139" s="226"/>
      <c r="H139" s="230" t="s">
        <v>1167</v>
      </c>
      <c r="I139" s="226"/>
    </row>
    <row r="140" spans="1:9" ht="20.25">
      <c r="A140" s="291"/>
      <c r="B140" s="226" t="s">
        <v>1143</v>
      </c>
      <c r="C140" s="230"/>
      <c r="D140" s="230"/>
      <c r="E140" s="226"/>
      <c r="F140" s="226"/>
      <c r="G140" s="226"/>
      <c r="H140" s="230"/>
      <c r="I140" s="226"/>
    </row>
    <row r="141" spans="1:9" ht="20.25">
      <c r="A141" s="291">
        <v>24</v>
      </c>
      <c r="B141" s="226" t="s">
        <v>1145</v>
      </c>
      <c r="C141" s="230" t="s">
        <v>1123</v>
      </c>
      <c r="D141" s="230" t="s">
        <v>1146</v>
      </c>
      <c r="E141" s="226">
        <v>66300</v>
      </c>
      <c r="F141" s="226">
        <v>0</v>
      </c>
      <c r="G141" s="226">
        <v>0</v>
      </c>
      <c r="H141" s="230" t="s">
        <v>1168</v>
      </c>
      <c r="I141" s="230" t="s">
        <v>83</v>
      </c>
    </row>
    <row r="142" spans="1:9" ht="20.25">
      <c r="A142" s="291"/>
      <c r="B142" s="226"/>
      <c r="C142" s="230"/>
      <c r="D142" s="230" t="s">
        <v>1135</v>
      </c>
      <c r="E142" s="226"/>
      <c r="F142" s="226"/>
      <c r="G142" s="226"/>
      <c r="H142" s="230" t="s">
        <v>1167</v>
      </c>
      <c r="I142" s="226"/>
    </row>
    <row r="143" spans="1:9" ht="20.25">
      <c r="A143" s="291">
        <v>25</v>
      </c>
      <c r="B143" s="226" t="s">
        <v>1147</v>
      </c>
      <c r="C143" s="230" t="s">
        <v>1123</v>
      </c>
      <c r="D143" s="230" t="s">
        <v>1148</v>
      </c>
      <c r="E143" s="226">
        <v>15000</v>
      </c>
      <c r="F143" s="226">
        <v>0</v>
      </c>
      <c r="G143" s="226">
        <v>0</v>
      </c>
      <c r="H143" s="230" t="s">
        <v>1168</v>
      </c>
      <c r="I143" s="230" t="s">
        <v>83</v>
      </c>
    </row>
    <row r="144" spans="1:9" ht="20.25">
      <c r="A144" s="291"/>
      <c r="B144" s="226"/>
      <c r="C144" s="230"/>
      <c r="D144" s="230" t="s">
        <v>1135</v>
      </c>
      <c r="E144" s="226"/>
      <c r="F144" s="226"/>
      <c r="G144" s="226"/>
      <c r="H144" s="230" t="s">
        <v>1167</v>
      </c>
      <c r="I144" s="226"/>
    </row>
    <row r="145" spans="1:9" ht="20.25">
      <c r="A145" s="291">
        <v>26</v>
      </c>
      <c r="B145" s="226" t="s">
        <v>1150</v>
      </c>
      <c r="C145" s="230" t="s">
        <v>1123</v>
      </c>
      <c r="D145" s="230" t="s">
        <v>1149</v>
      </c>
      <c r="E145" s="226">
        <v>29500</v>
      </c>
      <c r="F145" s="226">
        <v>0</v>
      </c>
      <c r="G145" s="226">
        <v>0</v>
      </c>
      <c r="H145" s="230" t="s">
        <v>1168</v>
      </c>
      <c r="I145" s="230" t="s">
        <v>83</v>
      </c>
    </row>
    <row r="146" spans="1:9" ht="20.25">
      <c r="A146" s="291"/>
      <c r="B146" s="226" t="s">
        <v>1151</v>
      </c>
      <c r="C146" s="230"/>
      <c r="D146" s="230" t="s">
        <v>1135</v>
      </c>
      <c r="E146" s="226"/>
      <c r="F146" s="226"/>
      <c r="G146" s="226"/>
      <c r="H146" s="230" t="s">
        <v>1167</v>
      </c>
      <c r="I146" s="226"/>
    </row>
    <row r="147" spans="1:9" ht="20.25">
      <c r="A147" s="291">
        <v>27</v>
      </c>
      <c r="B147" s="226" t="s">
        <v>1152</v>
      </c>
      <c r="C147" s="230" t="s">
        <v>1123</v>
      </c>
      <c r="D147" s="230" t="s">
        <v>1156</v>
      </c>
      <c r="E147" s="226">
        <v>47500</v>
      </c>
      <c r="F147" s="226">
        <v>0</v>
      </c>
      <c r="G147" s="226">
        <v>0</v>
      </c>
      <c r="H147" s="230" t="s">
        <v>1168</v>
      </c>
      <c r="I147" s="230" t="s">
        <v>83</v>
      </c>
    </row>
    <row r="148" spans="1:9" ht="20.25">
      <c r="A148" s="291"/>
      <c r="B148" s="226"/>
      <c r="C148" s="230"/>
      <c r="D148" s="230" t="s">
        <v>1157</v>
      </c>
      <c r="E148" s="226"/>
      <c r="F148" s="226"/>
      <c r="G148" s="226"/>
      <c r="H148" s="230" t="s">
        <v>1167</v>
      </c>
      <c r="I148" s="226"/>
    </row>
    <row r="149" spans="1:9" ht="20.25">
      <c r="A149" s="291">
        <v>28</v>
      </c>
      <c r="B149" s="226" t="s">
        <v>1153</v>
      </c>
      <c r="C149" s="230" t="s">
        <v>1123</v>
      </c>
      <c r="D149" s="230" t="s">
        <v>1158</v>
      </c>
      <c r="E149" s="226">
        <v>2600</v>
      </c>
      <c r="F149" s="226">
        <v>0</v>
      </c>
      <c r="G149" s="226">
        <v>0</v>
      </c>
      <c r="H149" s="230" t="s">
        <v>1168</v>
      </c>
      <c r="I149" s="230" t="s">
        <v>83</v>
      </c>
    </row>
    <row r="150" spans="1:10" ht="20.25">
      <c r="A150" s="291"/>
      <c r="B150" s="226"/>
      <c r="C150" s="230"/>
      <c r="D150" s="230" t="s">
        <v>518</v>
      </c>
      <c r="E150" s="226"/>
      <c r="F150" s="226"/>
      <c r="G150" s="226"/>
      <c r="H150" s="230" t="s">
        <v>1167</v>
      </c>
      <c r="I150" s="226"/>
      <c r="J150" s="391"/>
    </row>
    <row r="151" spans="1:10" ht="20.25">
      <c r="A151" s="291">
        <v>29</v>
      </c>
      <c r="B151" s="226" t="s">
        <v>1154</v>
      </c>
      <c r="C151" s="230" t="s">
        <v>1123</v>
      </c>
      <c r="D151" s="230" t="s">
        <v>1159</v>
      </c>
      <c r="E151" s="226">
        <v>20000</v>
      </c>
      <c r="F151" s="226">
        <v>0</v>
      </c>
      <c r="G151" s="226">
        <v>0</v>
      </c>
      <c r="H151" s="230" t="s">
        <v>1168</v>
      </c>
      <c r="I151" s="230" t="s">
        <v>83</v>
      </c>
      <c r="J151" s="391"/>
    </row>
    <row r="152" spans="1:10" ht="20.25">
      <c r="A152" s="291"/>
      <c r="B152" s="226"/>
      <c r="C152" s="230"/>
      <c r="D152" s="230" t="s">
        <v>518</v>
      </c>
      <c r="E152" s="226"/>
      <c r="F152" s="226"/>
      <c r="G152" s="226"/>
      <c r="H152" s="230" t="s">
        <v>1167</v>
      </c>
      <c r="I152" s="226"/>
      <c r="J152" s="391"/>
    </row>
    <row r="153" spans="1:10" ht="20.25">
      <c r="A153" s="291">
        <v>30</v>
      </c>
      <c r="B153" s="226" t="s">
        <v>1155</v>
      </c>
      <c r="C153" s="230" t="s">
        <v>1123</v>
      </c>
      <c r="D153" s="230" t="s">
        <v>1160</v>
      </c>
      <c r="E153" s="226">
        <v>181900</v>
      </c>
      <c r="F153" s="226">
        <v>0</v>
      </c>
      <c r="G153" s="226">
        <v>0</v>
      </c>
      <c r="H153" s="230" t="s">
        <v>1168</v>
      </c>
      <c r="I153" s="230" t="s">
        <v>83</v>
      </c>
      <c r="J153" s="391"/>
    </row>
    <row r="154" spans="1:12" ht="20.25">
      <c r="A154" s="294"/>
      <c r="B154" s="231"/>
      <c r="C154" s="297"/>
      <c r="D154" s="297" t="s">
        <v>1135</v>
      </c>
      <c r="E154" s="231"/>
      <c r="F154" s="231"/>
      <c r="G154" s="231"/>
      <c r="H154" s="297" t="s">
        <v>1167</v>
      </c>
      <c r="I154" s="231"/>
      <c r="J154" s="391">
        <f>SUM(E136:E153)</f>
        <v>462100</v>
      </c>
      <c r="K154" s="391">
        <f>SUM(F136:F154)</f>
        <v>0</v>
      </c>
      <c r="L154" s="391">
        <f>SUM(G136:G154)</f>
        <v>0</v>
      </c>
    </row>
    <row r="155" ht="20.25">
      <c r="D155" s="166" t="s">
        <v>768</v>
      </c>
    </row>
    <row r="156" spans="1:9" ht="20.25">
      <c r="A156" s="119" t="s">
        <v>569</v>
      </c>
      <c r="B156" s="119"/>
      <c r="C156" s="119"/>
      <c r="D156" s="119"/>
      <c r="E156" s="119"/>
      <c r="F156" s="119"/>
      <c r="G156" s="119"/>
      <c r="H156" s="119"/>
      <c r="I156" s="119"/>
    </row>
    <row r="157" spans="1:9" ht="20.25">
      <c r="A157" s="494" t="s">
        <v>771</v>
      </c>
      <c r="B157" s="494"/>
      <c r="C157" s="494"/>
      <c r="D157" s="494"/>
      <c r="E157" s="494"/>
      <c r="F157" s="494"/>
      <c r="G157" s="494"/>
      <c r="H157" s="494"/>
      <c r="I157" s="494"/>
    </row>
    <row r="158" spans="1:9" ht="20.25">
      <c r="A158" s="499" t="s">
        <v>775</v>
      </c>
      <c r="B158" s="499"/>
      <c r="C158" s="499"/>
      <c r="D158" s="499"/>
      <c r="E158" s="499"/>
      <c r="F158" s="499"/>
      <c r="G158" s="499"/>
      <c r="H158" s="499"/>
      <c r="I158" s="499"/>
    </row>
    <row r="159" spans="1:9" s="119" customFormat="1" ht="20.25">
      <c r="A159" s="497" t="s">
        <v>43</v>
      </c>
      <c r="B159" s="469" t="s">
        <v>44</v>
      </c>
      <c r="C159" s="469" t="s">
        <v>45</v>
      </c>
      <c r="D159" s="495" t="s">
        <v>46</v>
      </c>
      <c r="E159" s="467" t="s">
        <v>47</v>
      </c>
      <c r="F159" s="467"/>
      <c r="G159" s="467"/>
      <c r="H159" s="496" t="s">
        <v>49</v>
      </c>
      <c r="I159" s="496" t="s">
        <v>48</v>
      </c>
    </row>
    <row r="160" spans="1:9" ht="20.25">
      <c r="A160" s="497"/>
      <c r="B160" s="469"/>
      <c r="C160" s="469"/>
      <c r="D160" s="495"/>
      <c r="E160" s="96">
        <v>2557</v>
      </c>
      <c r="F160" s="96">
        <v>2558</v>
      </c>
      <c r="G160" s="96">
        <v>2559</v>
      </c>
      <c r="H160" s="467"/>
      <c r="I160" s="467"/>
    </row>
    <row r="161" spans="1:9" ht="20.25">
      <c r="A161" s="266">
        <v>8.2</v>
      </c>
      <c r="B161" s="267" t="s">
        <v>84</v>
      </c>
      <c r="C161" s="309"/>
      <c r="D161" s="337"/>
      <c r="E161" s="163"/>
      <c r="F161" s="131"/>
      <c r="G161" s="131"/>
      <c r="H161" s="122"/>
      <c r="I161" s="131"/>
    </row>
    <row r="162" spans="1:9" ht="20.25">
      <c r="A162" s="291">
        <v>31</v>
      </c>
      <c r="B162" s="226" t="s">
        <v>1161</v>
      </c>
      <c r="C162" s="230" t="s">
        <v>1123</v>
      </c>
      <c r="D162" s="230" t="s">
        <v>1162</v>
      </c>
      <c r="E162" s="226">
        <v>63000</v>
      </c>
      <c r="F162" s="226">
        <v>0</v>
      </c>
      <c r="G162" s="226">
        <v>0</v>
      </c>
      <c r="H162" s="230" t="s">
        <v>1168</v>
      </c>
      <c r="I162" s="230" t="s">
        <v>483</v>
      </c>
    </row>
    <row r="163" spans="1:9" ht="20.25">
      <c r="A163" s="291"/>
      <c r="B163" s="226" t="s">
        <v>1163</v>
      </c>
      <c r="C163" s="230"/>
      <c r="D163" s="230" t="s">
        <v>1135</v>
      </c>
      <c r="E163" s="226"/>
      <c r="F163" s="226"/>
      <c r="G163" s="226"/>
      <c r="H163" s="230" t="s">
        <v>1167</v>
      </c>
      <c r="I163" s="226"/>
    </row>
    <row r="164" spans="1:9" ht="20.25">
      <c r="A164" s="291">
        <v>32</v>
      </c>
      <c r="B164" s="226" t="s">
        <v>1065</v>
      </c>
      <c r="C164" s="230" t="s">
        <v>1123</v>
      </c>
      <c r="D164" s="230" t="s">
        <v>1164</v>
      </c>
      <c r="E164" s="226">
        <v>48000</v>
      </c>
      <c r="F164" s="226">
        <v>0</v>
      </c>
      <c r="G164" s="226">
        <v>0</v>
      </c>
      <c r="H164" s="230" t="s">
        <v>1168</v>
      </c>
      <c r="I164" s="226" t="s">
        <v>83</v>
      </c>
    </row>
    <row r="165" spans="1:9" ht="20.25">
      <c r="A165" s="291"/>
      <c r="B165" s="226" t="s">
        <v>1066</v>
      </c>
      <c r="C165" s="230"/>
      <c r="D165" s="230" t="s">
        <v>518</v>
      </c>
      <c r="E165" s="226"/>
      <c r="F165" s="226"/>
      <c r="G165" s="226"/>
      <c r="H165" s="230" t="s">
        <v>1167</v>
      </c>
      <c r="I165" s="226"/>
    </row>
    <row r="166" spans="1:9" ht="20.25">
      <c r="A166" s="291">
        <v>33</v>
      </c>
      <c r="B166" s="226" t="s">
        <v>1170</v>
      </c>
      <c r="C166" s="226" t="s">
        <v>1123</v>
      </c>
      <c r="D166" s="230" t="s">
        <v>1165</v>
      </c>
      <c r="E166" s="226">
        <v>657000</v>
      </c>
      <c r="F166" s="226">
        <v>0</v>
      </c>
      <c r="G166" s="226">
        <v>0</v>
      </c>
      <c r="H166" s="230" t="s">
        <v>1168</v>
      </c>
      <c r="I166" s="226" t="s">
        <v>523</v>
      </c>
    </row>
    <row r="167" spans="1:9" ht="20.25">
      <c r="A167" s="291"/>
      <c r="B167" s="226"/>
      <c r="C167" s="226"/>
      <c r="D167" s="240" t="s">
        <v>1166</v>
      </c>
      <c r="E167" s="226"/>
      <c r="F167" s="230"/>
      <c r="G167" s="230"/>
      <c r="H167" s="230" t="s">
        <v>1167</v>
      </c>
      <c r="I167" s="226"/>
    </row>
    <row r="168" spans="1:9" ht="20.25">
      <c r="A168" s="291"/>
      <c r="B168" s="226"/>
      <c r="C168" s="226"/>
      <c r="D168" s="230" t="s">
        <v>1121</v>
      </c>
      <c r="E168" s="226"/>
      <c r="F168" s="230"/>
      <c r="G168" s="230"/>
      <c r="H168" s="230"/>
      <c r="I168" s="226"/>
    </row>
    <row r="169" spans="1:9" ht="20.25">
      <c r="A169" s="291">
        <v>34</v>
      </c>
      <c r="B169" s="226" t="s">
        <v>1170</v>
      </c>
      <c r="C169" s="226" t="s">
        <v>1123</v>
      </c>
      <c r="D169" s="230" t="s">
        <v>1165</v>
      </c>
      <c r="E169" s="226">
        <v>1792000</v>
      </c>
      <c r="F169" s="226">
        <v>0</v>
      </c>
      <c r="G169" s="226">
        <v>0</v>
      </c>
      <c r="H169" s="230" t="s">
        <v>1168</v>
      </c>
      <c r="I169" s="226" t="s">
        <v>83</v>
      </c>
    </row>
    <row r="170" spans="1:9" ht="20.25">
      <c r="A170" s="291"/>
      <c r="B170" s="226" t="s">
        <v>1171</v>
      </c>
      <c r="C170" s="226"/>
      <c r="D170" s="230" t="s">
        <v>1166</v>
      </c>
      <c r="E170" s="226"/>
      <c r="F170" s="230"/>
      <c r="G170" s="230"/>
      <c r="H170" s="230" t="s">
        <v>1167</v>
      </c>
      <c r="I170" s="226"/>
    </row>
    <row r="171" spans="1:9" ht="20.25">
      <c r="A171" s="291"/>
      <c r="B171" s="226" t="s">
        <v>1172</v>
      </c>
      <c r="C171" s="230"/>
      <c r="D171" s="230" t="s">
        <v>1169</v>
      </c>
      <c r="E171" s="226"/>
      <c r="F171" s="226"/>
      <c r="G171" s="226"/>
      <c r="H171" s="230"/>
      <c r="I171" s="226"/>
    </row>
    <row r="172" spans="1:9" ht="20.25">
      <c r="A172" s="291">
        <v>35</v>
      </c>
      <c r="B172" s="226" t="s">
        <v>1173</v>
      </c>
      <c r="C172" s="226" t="s">
        <v>1123</v>
      </c>
      <c r="D172" s="230" t="s">
        <v>1175</v>
      </c>
      <c r="E172" s="226">
        <v>2190000</v>
      </c>
      <c r="F172" s="226">
        <v>0</v>
      </c>
      <c r="G172" s="226">
        <v>0</v>
      </c>
      <c r="H172" s="230" t="s">
        <v>1168</v>
      </c>
      <c r="I172" s="226" t="s">
        <v>83</v>
      </c>
    </row>
    <row r="173" spans="1:9" ht="20.25">
      <c r="A173" s="291"/>
      <c r="B173" s="226" t="s">
        <v>1174</v>
      </c>
      <c r="C173" s="226"/>
      <c r="D173" s="226" t="s">
        <v>1174</v>
      </c>
      <c r="E173" s="226"/>
      <c r="F173" s="230"/>
      <c r="G173" s="230"/>
      <c r="H173" s="230" t="s">
        <v>1167</v>
      </c>
      <c r="I173" s="226"/>
    </row>
    <row r="174" spans="1:9" ht="20.25">
      <c r="A174" s="291"/>
      <c r="B174" s="226"/>
      <c r="C174" s="230"/>
      <c r="D174" s="230" t="s">
        <v>1121</v>
      </c>
      <c r="E174" s="226"/>
      <c r="F174" s="226"/>
      <c r="G174" s="226"/>
      <c r="H174" s="230"/>
      <c r="I174" s="226"/>
    </row>
    <row r="175" spans="1:9" ht="20.25">
      <c r="A175" s="291">
        <v>36</v>
      </c>
      <c r="B175" s="226" t="s">
        <v>1176</v>
      </c>
      <c r="C175" s="226" t="s">
        <v>1123</v>
      </c>
      <c r="D175" s="230" t="s">
        <v>1176</v>
      </c>
      <c r="E175" s="226">
        <v>900000</v>
      </c>
      <c r="F175" s="226">
        <v>0</v>
      </c>
      <c r="G175" s="226">
        <v>0</v>
      </c>
      <c r="H175" s="230" t="s">
        <v>1168</v>
      </c>
      <c r="I175" s="226" t="s">
        <v>83</v>
      </c>
    </row>
    <row r="176" spans="1:10" ht="20.25">
      <c r="A176" s="230"/>
      <c r="B176" s="226" t="s">
        <v>1177</v>
      </c>
      <c r="C176" s="226"/>
      <c r="D176" s="230" t="s">
        <v>1121</v>
      </c>
      <c r="E176" s="226"/>
      <c r="F176" s="439"/>
      <c r="G176" s="230"/>
      <c r="H176" s="230" t="s">
        <v>1167</v>
      </c>
      <c r="I176" s="226"/>
      <c r="J176" s="391"/>
    </row>
    <row r="177" spans="1:10" ht="20.25">
      <c r="A177" s="268">
        <v>37</v>
      </c>
      <c r="B177" s="87" t="s">
        <v>1223</v>
      </c>
      <c r="C177" s="166" t="s">
        <v>1422</v>
      </c>
      <c r="D177" s="83" t="s">
        <v>1224</v>
      </c>
      <c r="E177" s="134">
        <v>20000000</v>
      </c>
      <c r="F177" s="226">
        <v>0</v>
      </c>
      <c r="G177" s="226">
        <v>0</v>
      </c>
      <c r="H177" s="82" t="s">
        <v>1225</v>
      </c>
      <c r="I177" s="125" t="s">
        <v>483</v>
      </c>
      <c r="J177" s="391"/>
    </row>
    <row r="178" spans="1:10" ht="20.25">
      <c r="A178" s="268"/>
      <c r="B178" s="87" t="s">
        <v>1226</v>
      </c>
      <c r="C178" s="83" t="s">
        <v>1227</v>
      </c>
      <c r="D178" s="83" t="s">
        <v>1228</v>
      </c>
      <c r="E178" s="134"/>
      <c r="F178" s="87"/>
      <c r="G178" s="87"/>
      <c r="H178" s="82" t="s">
        <v>1229</v>
      </c>
      <c r="I178" s="125"/>
      <c r="J178" s="391"/>
    </row>
    <row r="179" spans="1:12" ht="20.25">
      <c r="A179" s="274"/>
      <c r="B179" s="95"/>
      <c r="C179" s="91" t="s">
        <v>1230</v>
      </c>
      <c r="D179" s="409"/>
      <c r="E179" s="438"/>
      <c r="F179" s="95"/>
      <c r="G179" s="95"/>
      <c r="H179" s="90" t="s">
        <v>561</v>
      </c>
      <c r="I179" s="127"/>
      <c r="J179" s="391">
        <f>SUM(E162:E179)</f>
        <v>25650000</v>
      </c>
      <c r="K179" s="391">
        <f>SUM(F162:F179)</f>
        <v>0</v>
      </c>
      <c r="L179" s="391">
        <f>SUM(G162:G179)</f>
        <v>0</v>
      </c>
    </row>
    <row r="180" spans="1:10" ht="20.25">
      <c r="A180" s="361"/>
      <c r="B180" s="235"/>
      <c r="C180" s="235"/>
      <c r="D180" s="361"/>
      <c r="E180" s="235"/>
      <c r="F180" s="361"/>
      <c r="G180" s="361"/>
      <c r="H180" s="361"/>
      <c r="I180" s="235"/>
      <c r="J180" s="391"/>
    </row>
    <row r="181" spans="1:9" ht="20.25">
      <c r="A181" s="361"/>
      <c r="B181" s="235"/>
      <c r="C181" s="235"/>
      <c r="D181" s="107" t="s">
        <v>769</v>
      </c>
      <c r="E181" s="235"/>
      <c r="F181" s="361"/>
      <c r="G181" s="361"/>
      <c r="H181" s="361"/>
      <c r="I181" s="235"/>
    </row>
    <row r="182" spans="1:9" ht="20.25">
      <c r="A182" s="119" t="s">
        <v>569</v>
      </c>
      <c r="B182" s="119"/>
      <c r="C182" s="119"/>
      <c r="D182" s="119"/>
      <c r="E182" s="119"/>
      <c r="F182" s="119"/>
      <c r="G182" s="119"/>
      <c r="H182" s="119"/>
      <c r="I182" s="119"/>
    </row>
    <row r="183" spans="1:9" ht="20.25">
      <c r="A183" s="494" t="s">
        <v>771</v>
      </c>
      <c r="B183" s="494"/>
      <c r="C183" s="494"/>
      <c r="D183" s="494"/>
      <c r="E183" s="494"/>
      <c r="F183" s="494"/>
      <c r="G183" s="494"/>
      <c r="H183" s="494"/>
      <c r="I183" s="494"/>
    </row>
    <row r="184" spans="1:9" ht="20.25">
      <c r="A184" s="499" t="s">
        <v>775</v>
      </c>
      <c r="B184" s="499"/>
      <c r="C184" s="499"/>
      <c r="D184" s="499"/>
      <c r="E184" s="499"/>
      <c r="F184" s="499"/>
      <c r="G184" s="499"/>
      <c r="H184" s="499"/>
      <c r="I184" s="499"/>
    </row>
    <row r="185" spans="1:9" s="119" customFormat="1" ht="20.25">
      <c r="A185" s="497" t="s">
        <v>43</v>
      </c>
      <c r="B185" s="469" t="s">
        <v>44</v>
      </c>
      <c r="C185" s="469" t="s">
        <v>45</v>
      </c>
      <c r="D185" s="495" t="s">
        <v>46</v>
      </c>
      <c r="E185" s="467" t="s">
        <v>47</v>
      </c>
      <c r="F185" s="467"/>
      <c r="G185" s="467"/>
      <c r="H185" s="496" t="s">
        <v>49</v>
      </c>
      <c r="I185" s="496" t="s">
        <v>48</v>
      </c>
    </row>
    <row r="186" spans="1:9" ht="20.25">
      <c r="A186" s="497"/>
      <c r="B186" s="469"/>
      <c r="C186" s="469"/>
      <c r="D186" s="495"/>
      <c r="E186" s="96">
        <v>2557</v>
      </c>
      <c r="F186" s="96">
        <v>2558</v>
      </c>
      <c r="G186" s="96">
        <v>2559</v>
      </c>
      <c r="H186" s="467"/>
      <c r="I186" s="467"/>
    </row>
    <row r="187" spans="1:9" ht="20.25">
      <c r="A187" s="266">
        <v>8.2</v>
      </c>
      <c r="B187" s="267" t="s">
        <v>84</v>
      </c>
      <c r="C187" s="309"/>
      <c r="D187" s="337"/>
      <c r="E187" s="163"/>
      <c r="F187" s="131"/>
      <c r="G187" s="131"/>
      <c r="H187" s="122"/>
      <c r="I187" s="131"/>
    </row>
    <row r="188" spans="1:9" ht="20.25">
      <c r="A188" s="268">
        <v>38</v>
      </c>
      <c r="B188" s="87" t="s">
        <v>1039</v>
      </c>
      <c r="C188" s="83" t="s">
        <v>1231</v>
      </c>
      <c r="D188" s="83" t="s">
        <v>1232</v>
      </c>
      <c r="E188" s="134">
        <v>350000</v>
      </c>
      <c r="F188" s="226">
        <v>0</v>
      </c>
      <c r="G188" s="226">
        <v>0</v>
      </c>
      <c r="H188" s="82" t="s">
        <v>1225</v>
      </c>
      <c r="I188" s="125" t="s">
        <v>523</v>
      </c>
    </row>
    <row r="189" spans="1:9" s="119" customFormat="1" ht="21" customHeight="1">
      <c r="A189" s="268"/>
      <c r="B189" s="87"/>
      <c r="C189" s="83" t="s">
        <v>1230</v>
      </c>
      <c r="D189" s="83"/>
      <c r="E189" s="134"/>
      <c r="F189" s="87"/>
      <c r="G189" s="87"/>
      <c r="H189" s="82" t="s">
        <v>1229</v>
      </c>
      <c r="I189" s="87"/>
    </row>
    <row r="190" spans="1:9" ht="20.25">
      <c r="A190" s="268"/>
      <c r="B190" s="87"/>
      <c r="C190" s="83"/>
      <c r="D190" s="325"/>
      <c r="E190" s="134"/>
      <c r="F190" s="87"/>
      <c r="G190" s="87"/>
      <c r="H190" s="82" t="s">
        <v>561</v>
      </c>
      <c r="I190" s="87"/>
    </row>
    <row r="191" spans="1:9" ht="20.25">
      <c r="A191" s="268">
        <v>39</v>
      </c>
      <c r="B191" s="87" t="s">
        <v>1234</v>
      </c>
      <c r="C191" s="83" t="s">
        <v>1422</v>
      </c>
      <c r="D191" s="83" t="s">
        <v>1235</v>
      </c>
      <c r="E191" s="134">
        <v>500000</v>
      </c>
      <c r="F191" s="226">
        <v>0</v>
      </c>
      <c r="G191" s="226">
        <v>0</v>
      </c>
      <c r="H191" s="82" t="s">
        <v>1225</v>
      </c>
      <c r="I191" s="125" t="s">
        <v>83</v>
      </c>
    </row>
    <row r="192" spans="1:9" ht="20.25">
      <c r="A192" s="268"/>
      <c r="B192" s="87" t="s">
        <v>1233</v>
      </c>
      <c r="C192" s="83" t="s">
        <v>1227</v>
      </c>
      <c r="D192" s="83" t="s">
        <v>1236</v>
      </c>
      <c r="E192" s="134"/>
      <c r="F192" s="87"/>
      <c r="G192" s="87"/>
      <c r="H192" s="82" t="s">
        <v>1229</v>
      </c>
      <c r="I192" s="82"/>
    </row>
    <row r="193" spans="1:9" ht="20.25">
      <c r="A193" s="268"/>
      <c r="B193" s="87"/>
      <c r="C193" s="83" t="s">
        <v>1230</v>
      </c>
      <c r="D193" s="83" t="s">
        <v>1237</v>
      </c>
      <c r="E193" s="134"/>
      <c r="F193" s="87"/>
      <c r="G193" s="87"/>
      <c r="H193" s="82" t="s">
        <v>561</v>
      </c>
      <c r="I193" s="87"/>
    </row>
    <row r="194" spans="1:9" ht="20.25">
      <c r="A194" s="268">
        <v>40</v>
      </c>
      <c r="B194" s="87" t="s">
        <v>1238</v>
      </c>
      <c r="C194" s="83" t="s">
        <v>1422</v>
      </c>
      <c r="D194" s="83" t="s">
        <v>962</v>
      </c>
      <c r="E194" s="134">
        <v>300000</v>
      </c>
      <c r="F194" s="226">
        <v>0</v>
      </c>
      <c r="G194" s="226">
        <v>0</v>
      </c>
      <c r="H194" s="82" t="s">
        <v>1225</v>
      </c>
      <c r="I194" s="125" t="s">
        <v>483</v>
      </c>
    </row>
    <row r="195" spans="1:9" ht="20.25">
      <c r="A195" s="268"/>
      <c r="B195" s="87" t="s">
        <v>1239</v>
      </c>
      <c r="C195" s="310"/>
      <c r="D195" s="83" t="s">
        <v>1240</v>
      </c>
      <c r="E195" s="134"/>
      <c r="F195" s="125"/>
      <c r="G195" s="125"/>
      <c r="H195" s="82" t="s">
        <v>1229</v>
      </c>
      <c r="I195" s="125"/>
    </row>
    <row r="196" spans="1:9" ht="20.25">
      <c r="A196" s="268"/>
      <c r="B196" s="87"/>
      <c r="C196" s="310"/>
      <c r="D196" s="83"/>
      <c r="E196" s="134"/>
      <c r="F196" s="125"/>
      <c r="G196" s="125"/>
      <c r="H196" s="82" t="s">
        <v>561</v>
      </c>
      <c r="I196" s="125"/>
    </row>
    <row r="197" spans="1:9" ht="20.25">
      <c r="A197" s="268">
        <v>41</v>
      </c>
      <c r="B197" s="87" t="s">
        <v>1241</v>
      </c>
      <c r="C197" s="83" t="s">
        <v>1422</v>
      </c>
      <c r="D197" s="83" t="s">
        <v>1242</v>
      </c>
      <c r="E197" s="134">
        <v>200000</v>
      </c>
      <c r="F197" s="226">
        <v>0</v>
      </c>
      <c r="G197" s="226">
        <v>0</v>
      </c>
      <c r="H197" s="82" t="s">
        <v>1225</v>
      </c>
      <c r="I197" s="82" t="s">
        <v>483</v>
      </c>
    </row>
    <row r="198" spans="1:9" ht="20.25">
      <c r="A198" s="268"/>
      <c r="B198" s="87" t="s">
        <v>1243</v>
      </c>
      <c r="C198" s="83"/>
      <c r="D198" s="83" t="s">
        <v>1244</v>
      </c>
      <c r="E198" s="134"/>
      <c r="F198" s="87"/>
      <c r="G198" s="87"/>
      <c r="H198" s="82" t="s">
        <v>1229</v>
      </c>
      <c r="I198" s="87"/>
    </row>
    <row r="199" spans="1:9" ht="20.25">
      <c r="A199" s="268"/>
      <c r="B199" s="105"/>
      <c r="C199" s="105"/>
      <c r="D199" s="108" t="s">
        <v>1178</v>
      </c>
      <c r="E199" s="330"/>
      <c r="F199" s="111"/>
      <c r="G199" s="111"/>
      <c r="H199" s="82" t="s">
        <v>561</v>
      </c>
      <c r="I199" s="105"/>
    </row>
    <row r="200" spans="1:9" ht="20.25">
      <c r="A200" s="268">
        <v>42</v>
      </c>
      <c r="B200" s="105" t="s">
        <v>1245</v>
      </c>
      <c r="C200" s="105" t="s">
        <v>1246</v>
      </c>
      <c r="D200" s="108" t="s">
        <v>1248</v>
      </c>
      <c r="E200" s="194">
        <v>500000</v>
      </c>
      <c r="F200" s="226">
        <v>0</v>
      </c>
      <c r="G200" s="226">
        <v>0</v>
      </c>
      <c r="H200" s="109" t="s">
        <v>1250</v>
      </c>
      <c r="I200" s="109" t="s">
        <v>483</v>
      </c>
    </row>
    <row r="201" spans="1:9" ht="20.25">
      <c r="A201" s="268"/>
      <c r="B201" s="105"/>
      <c r="C201" s="105" t="s">
        <v>1247</v>
      </c>
      <c r="D201" s="108" t="s">
        <v>1249</v>
      </c>
      <c r="E201" s="330"/>
      <c r="F201" s="111"/>
      <c r="G201" s="111"/>
      <c r="H201" s="109" t="s">
        <v>1429</v>
      </c>
      <c r="I201" s="105"/>
    </row>
    <row r="202" spans="1:9" ht="20.25">
      <c r="A202" s="268">
        <v>43</v>
      </c>
      <c r="B202" s="105" t="s">
        <v>1179</v>
      </c>
      <c r="C202" s="105" t="s">
        <v>1123</v>
      </c>
      <c r="D202" s="109" t="s">
        <v>1181</v>
      </c>
      <c r="E202" s="110">
        <v>30000</v>
      </c>
      <c r="F202" s="226">
        <v>0</v>
      </c>
      <c r="G202" s="226">
        <v>0</v>
      </c>
      <c r="H202" s="109" t="s">
        <v>1168</v>
      </c>
      <c r="I202" s="105" t="s">
        <v>83</v>
      </c>
    </row>
    <row r="203" spans="1:9" ht="20.25">
      <c r="A203" s="268"/>
      <c r="B203" s="105" t="s">
        <v>1180</v>
      </c>
      <c r="C203" s="105"/>
      <c r="D203" s="108" t="s">
        <v>1185</v>
      </c>
      <c r="E203" s="105"/>
      <c r="F203" s="111"/>
      <c r="G203" s="111"/>
      <c r="H203" s="109" t="s">
        <v>1167</v>
      </c>
      <c r="I203" s="105"/>
    </row>
    <row r="204" spans="1:9" ht="20.25">
      <c r="A204" s="268">
        <v>44</v>
      </c>
      <c r="B204" s="105" t="s">
        <v>1184</v>
      </c>
      <c r="C204" s="105" t="s">
        <v>1123</v>
      </c>
      <c r="D204" s="109" t="s">
        <v>1182</v>
      </c>
      <c r="E204" s="110">
        <v>90000</v>
      </c>
      <c r="F204" s="226">
        <v>0</v>
      </c>
      <c r="G204" s="226">
        <v>0</v>
      </c>
      <c r="H204" s="109" t="s">
        <v>1168</v>
      </c>
      <c r="I204" s="109" t="s">
        <v>1681</v>
      </c>
    </row>
    <row r="205" spans="1:9" ht="20.25">
      <c r="A205" s="268"/>
      <c r="B205" s="105" t="s">
        <v>1183</v>
      </c>
      <c r="C205" s="105"/>
      <c r="D205" s="108" t="s">
        <v>1185</v>
      </c>
      <c r="E205" s="105"/>
      <c r="F205" s="111"/>
      <c r="G205" s="111"/>
      <c r="H205" s="109" t="s">
        <v>1167</v>
      </c>
      <c r="I205" s="109" t="s">
        <v>1860</v>
      </c>
    </row>
    <row r="206" spans="1:12" ht="20.25">
      <c r="A206" s="274"/>
      <c r="B206" s="156"/>
      <c r="C206" s="156"/>
      <c r="D206" s="363"/>
      <c r="E206" s="365"/>
      <c r="F206" s="364"/>
      <c r="G206" s="364"/>
      <c r="H206" s="187"/>
      <c r="I206" s="156"/>
      <c r="J206" s="126">
        <f>SUM(E188:E205)</f>
        <v>1970000</v>
      </c>
      <c r="K206" s="391">
        <f>SUM(F188:F205)</f>
        <v>0</v>
      </c>
      <c r="L206" s="391">
        <f>SUM(G188:G205)</f>
        <v>0</v>
      </c>
    </row>
    <row r="207" spans="1:9" ht="20.25">
      <c r="A207" s="275"/>
      <c r="B207" s="112"/>
      <c r="C207" s="112"/>
      <c r="D207" s="107" t="s">
        <v>677</v>
      </c>
      <c r="E207" s="112"/>
      <c r="F207" s="362"/>
      <c r="G207" s="362"/>
      <c r="H207" s="115"/>
      <c r="I207" s="112"/>
    </row>
    <row r="208" spans="1:9" ht="20.25">
      <c r="A208" s="119" t="s">
        <v>569</v>
      </c>
      <c r="B208" s="119"/>
      <c r="C208" s="119"/>
      <c r="D208" s="119"/>
      <c r="E208" s="119"/>
      <c r="F208" s="119"/>
      <c r="G208" s="119"/>
      <c r="H208" s="119"/>
      <c r="I208" s="119"/>
    </row>
    <row r="209" spans="1:9" ht="20.25">
      <c r="A209" s="494" t="s">
        <v>771</v>
      </c>
      <c r="B209" s="494"/>
      <c r="C209" s="494"/>
      <c r="D209" s="494"/>
      <c r="E209" s="494"/>
      <c r="F209" s="494"/>
      <c r="G209" s="494"/>
      <c r="H209" s="494"/>
      <c r="I209" s="494"/>
    </row>
    <row r="210" spans="1:9" ht="20.25">
      <c r="A210" s="499" t="s">
        <v>775</v>
      </c>
      <c r="B210" s="499"/>
      <c r="C210" s="499"/>
      <c r="D210" s="499"/>
      <c r="E210" s="499"/>
      <c r="F210" s="499"/>
      <c r="G210" s="499"/>
      <c r="H210" s="499"/>
      <c r="I210" s="499"/>
    </row>
    <row r="211" spans="1:9" s="119" customFormat="1" ht="20.25">
      <c r="A211" s="497" t="s">
        <v>43</v>
      </c>
      <c r="B211" s="469" t="s">
        <v>44</v>
      </c>
      <c r="C211" s="469" t="s">
        <v>45</v>
      </c>
      <c r="D211" s="495" t="s">
        <v>46</v>
      </c>
      <c r="E211" s="467" t="s">
        <v>47</v>
      </c>
      <c r="F211" s="467"/>
      <c r="G211" s="467"/>
      <c r="H211" s="496" t="s">
        <v>49</v>
      </c>
      <c r="I211" s="496" t="s">
        <v>48</v>
      </c>
    </row>
    <row r="212" spans="1:9" ht="20.25">
      <c r="A212" s="497"/>
      <c r="B212" s="469"/>
      <c r="C212" s="469"/>
      <c r="D212" s="495"/>
      <c r="E212" s="96">
        <v>2557</v>
      </c>
      <c r="F212" s="96">
        <v>2558</v>
      </c>
      <c r="G212" s="96">
        <v>2559</v>
      </c>
      <c r="H212" s="467"/>
      <c r="I212" s="467"/>
    </row>
    <row r="213" spans="1:9" ht="20.25">
      <c r="A213" s="266">
        <v>8.2</v>
      </c>
      <c r="B213" s="267" t="s">
        <v>84</v>
      </c>
      <c r="C213" s="309"/>
      <c r="D213" s="337"/>
      <c r="E213" s="163"/>
      <c r="F213" s="131"/>
      <c r="G213" s="131"/>
      <c r="H213" s="122"/>
      <c r="I213" s="131"/>
    </row>
    <row r="214" spans="1:9" ht="20.25">
      <c r="A214" s="268">
        <v>45</v>
      </c>
      <c r="B214" s="105" t="s">
        <v>1186</v>
      </c>
      <c r="C214" s="105" t="s">
        <v>1123</v>
      </c>
      <c r="D214" s="109" t="s">
        <v>1188</v>
      </c>
      <c r="E214" s="110">
        <v>28500</v>
      </c>
      <c r="F214" s="226">
        <v>0</v>
      </c>
      <c r="G214" s="226">
        <v>0</v>
      </c>
      <c r="H214" s="109" t="s">
        <v>1168</v>
      </c>
      <c r="I214" s="105" t="s">
        <v>83</v>
      </c>
    </row>
    <row r="215" spans="1:9" ht="20.25">
      <c r="A215" s="268"/>
      <c r="B215" s="105" t="s">
        <v>1187</v>
      </c>
      <c r="C215" s="105"/>
      <c r="D215" s="108" t="s">
        <v>1185</v>
      </c>
      <c r="E215" s="105"/>
      <c r="F215" s="111"/>
      <c r="G215" s="111"/>
      <c r="H215" s="109" t="s">
        <v>1167</v>
      </c>
      <c r="I215" s="105"/>
    </row>
    <row r="216" spans="1:9" ht="20.25">
      <c r="A216" s="268">
        <v>46</v>
      </c>
      <c r="B216" s="105" t="s">
        <v>1189</v>
      </c>
      <c r="C216" s="105" t="s">
        <v>1123</v>
      </c>
      <c r="D216" s="109" t="s">
        <v>1190</v>
      </c>
      <c r="E216" s="110">
        <v>15000</v>
      </c>
      <c r="F216" s="226">
        <v>0</v>
      </c>
      <c r="G216" s="226">
        <v>0</v>
      </c>
      <c r="H216" s="109" t="s">
        <v>1168</v>
      </c>
      <c r="I216" s="105" t="s">
        <v>83</v>
      </c>
    </row>
    <row r="217" spans="1:9" ht="20.25">
      <c r="A217" s="268"/>
      <c r="B217" s="105"/>
      <c r="C217" s="105"/>
      <c r="D217" s="108" t="s">
        <v>1185</v>
      </c>
      <c r="E217" s="105"/>
      <c r="F217" s="111"/>
      <c r="G217" s="111"/>
      <c r="H217" s="109" t="s">
        <v>1167</v>
      </c>
      <c r="I217" s="105"/>
    </row>
    <row r="218" spans="1:9" ht="20.25">
      <c r="A218" s="268">
        <v>47</v>
      </c>
      <c r="B218" s="105" t="s">
        <v>1191</v>
      </c>
      <c r="C218" s="105" t="s">
        <v>1123</v>
      </c>
      <c r="D218" s="109" t="s">
        <v>1193</v>
      </c>
      <c r="E218" s="110">
        <v>18700</v>
      </c>
      <c r="F218" s="226">
        <v>0</v>
      </c>
      <c r="G218" s="226">
        <v>0</v>
      </c>
      <c r="H218" s="109" t="s">
        <v>1168</v>
      </c>
      <c r="I218" s="105" t="s">
        <v>83</v>
      </c>
    </row>
    <row r="219" spans="1:9" ht="20.25">
      <c r="A219" s="268"/>
      <c r="B219" s="87" t="s">
        <v>1192</v>
      </c>
      <c r="C219" s="105"/>
      <c r="D219" s="108" t="s">
        <v>1185</v>
      </c>
      <c r="E219" s="105"/>
      <c r="F219" s="111"/>
      <c r="G219" s="111"/>
      <c r="H219" s="109" t="s">
        <v>1167</v>
      </c>
      <c r="I219" s="105"/>
    </row>
    <row r="220" spans="1:9" ht="20.25">
      <c r="A220" s="268">
        <v>48</v>
      </c>
      <c r="B220" s="105" t="s">
        <v>1259</v>
      </c>
      <c r="C220" s="105" t="s">
        <v>1123</v>
      </c>
      <c r="D220" s="109" t="s">
        <v>1260</v>
      </c>
      <c r="E220" s="110">
        <v>50000</v>
      </c>
      <c r="F220" s="226">
        <v>0</v>
      </c>
      <c r="G220" s="226">
        <v>0</v>
      </c>
      <c r="H220" s="109" t="s">
        <v>1168</v>
      </c>
      <c r="I220" s="105" t="s">
        <v>83</v>
      </c>
    </row>
    <row r="221" spans="1:9" ht="20.25">
      <c r="A221" s="268"/>
      <c r="B221" s="105"/>
      <c r="C221" s="105"/>
      <c r="D221" s="108" t="s">
        <v>1185</v>
      </c>
      <c r="E221" s="105"/>
      <c r="F221" s="111"/>
      <c r="G221" s="111"/>
      <c r="H221" s="109" t="s">
        <v>1167</v>
      </c>
      <c r="I221" s="105"/>
    </row>
    <row r="222" spans="1:9" ht="20.25">
      <c r="A222" s="268">
        <v>49</v>
      </c>
      <c r="B222" s="105" t="s">
        <v>1261</v>
      </c>
      <c r="C222" s="105" t="s">
        <v>1123</v>
      </c>
      <c r="D222" s="109" t="s">
        <v>1262</v>
      </c>
      <c r="E222" s="110">
        <v>2000000</v>
      </c>
      <c r="F222" s="226">
        <v>0</v>
      </c>
      <c r="G222" s="226">
        <v>0</v>
      </c>
      <c r="H222" s="109" t="s">
        <v>1168</v>
      </c>
      <c r="I222" s="109" t="s">
        <v>483</v>
      </c>
    </row>
    <row r="223" spans="1:9" ht="20.25">
      <c r="A223" s="268"/>
      <c r="B223" s="105"/>
      <c r="C223" s="105"/>
      <c r="D223" s="108" t="s">
        <v>1185</v>
      </c>
      <c r="E223" s="105"/>
      <c r="F223" s="111"/>
      <c r="G223" s="111"/>
      <c r="H223" s="109" t="s">
        <v>1167</v>
      </c>
      <c r="I223" s="105"/>
    </row>
    <row r="224" spans="1:9" ht="20.25">
      <c r="A224" s="268">
        <v>50</v>
      </c>
      <c r="B224" s="105" t="s">
        <v>1264</v>
      </c>
      <c r="C224" s="105" t="s">
        <v>1123</v>
      </c>
      <c r="D224" s="109" t="s">
        <v>1264</v>
      </c>
      <c r="E224" s="110">
        <v>100000</v>
      </c>
      <c r="F224" s="226">
        <v>0</v>
      </c>
      <c r="G224" s="226">
        <v>0</v>
      </c>
      <c r="H224" s="109" t="s">
        <v>1168</v>
      </c>
      <c r="I224" s="109" t="s">
        <v>83</v>
      </c>
    </row>
    <row r="225" spans="1:9" ht="20.25">
      <c r="A225" s="268"/>
      <c r="B225" s="105"/>
      <c r="C225" s="105"/>
      <c r="D225" s="108" t="s">
        <v>1185</v>
      </c>
      <c r="E225" s="105"/>
      <c r="F225" s="111"/>
      <c r="G225" s="111"/>
      <c r="H225" s="109" t="s">
        <v>1167</v>
      </c>
      <c r="I225" s="105"/>
    </row>
    <row r="226" spans="1:9" ht="20.25">
      <c r="A226" s="109">
        <v>51</v>
      </c>
      <c r="B226" s="105" t="s">
        <v>1265</v>
      </c>
      <c r="C226" s="108" t="s">
        <v>1123</v>
      </c>
      <c r="D226" s="109" t="s">
        <v>1266</v>
      </c>
      <c r="E226" s="110">
        <v>200000</v>
      </c>
      <c r="F226" s="226">
        <v>0</v>
      </c>
      <c r="G226" s="226">
        <v>0</v>
      </c>
      <c r="H226" s="109" t="s">
        <v>1125</v>
      </c>
      <c r="I226" s="109" t="s">
        <v>83</v>
      </c>
    </row>
    <row r="227" spans="1:9" s="94" customFormat="1" ht="20.25">
      <c r="A227" s="109"/>
      <c r="B227" s="105"/>
      <c r="C227" s="108"/>
      <c r="D227" s="108" t="s">
        <v>1267</v>
      </c>
      <c r="E227" s="110"/>
      <c r="F227" s="105"/>
      <c r="G227" s="105"/>
      <c r="H227" s="109" t="s">
        <v>1126</v>
      </c>
      <c r="I227" s="105"/>
    </row>
    <row r="228" spans="1:10" s="94" customFormat="1" ht="20.25">
      <c r="A228" s="109"/>
      <c r="B228" s="105"/>
      <c r="C228" s="108"/>
      <c r="D228" s="108"/>
      <c r="E228" s="110"/>
      <c r="F228" s="105"/>
      <c r="G228" s="105"/>
      <c r="H228" s="109" t="s">
        <v>1127</v>
      </c>
      <c r="I228" s="105"/>
      <c r="J228" s="129"/>
    </row>
    <row r="229" spans="1:10" s="94" customFormat="1" ht="20.25">
      <c r="A229" s="109">
        <v>52</v>
      </c>
      <c r="B229" s="105" t="s">
        <v>1268</v>
      </c>
      <c r="C229" s="108" t="s">
        <v>1123</v>
      </c>
      <c r="D229" s="109" t="s">
        <v>1269</v>
      </c>
      <c r="E229" s="110">
        <v>300000</v>
      </c>
      <c r="F229" s="226">
        <v>0</v>
      </c>
      <c r="G229" s="226">
        <v>0</v>
      </c>
      <c r="H229" s="109" t="s">
        <v>1168</v>
      </c>
      <c r="I229" s="109" t="s">
        <v>83</v>
      </c>
      <c r="J229" s="129"/>
    </row>
    <row r="230" spans="1:10" s="94" customFormat="1" ht="20.25">
      <c r="A230" s="109"/>
      <c r="B230" s="105"/>
      <c r="C230" s="108"/>
      <c r="D230" s="108" t="s">
        <v>518</v>
      </c>
      <c r="E230" s="110"/>
      <c r="F230" s="105"/>
      <c r="G230" s="105"/>
      <c r="H230" s="109" t="s">
        <v>1167</v>
      </c>
      <c r="I230" s="105"/>
      <c r="J230" s="129"/>
    </row>
    <row r="231" spans="1:10" s="94" customFormat="1" ht="20.25">
      <c r="A231" s="109">
        <v>53</v>
      </c>
      <c r="B231" s="105" t="s">
        <v>1270</v>
      </c>
      <c r="C231" s="108" t="s">
        <v>1123</v>
      </c>
      <c r="D231" s="109" t="s">
        <v>1271</v>
      </c>
      <c r="E231" s="110">
        <v>100000</v>
      </c>
      <c r="F231" s="226">
        <v>0</v>
      </c>
      <c r="G231" s="226">
        <v>0</v>
      </c>
      <c r="H231" s="109" t="s">
        <v>1168</v>
      </c>
      <c r="I231" s="109" t="s">
        <v>83</v>
      </c>
      <c r="J231" s="129"/>
    </row>
    <row r="232" spans="1:12" s="94" customFormat="1" ht="20.25">
      <c r="A232" s="187"/>
      <c r="B232" s="156"/>
      <c r="C232" s="363"/>
      <c r="D232" s="363" t="s">
        <v>1272</v>
      </c>
      <c r="E232" s="197"/>
      <c r="F232" s="156"/>
      <c r="G232" s="156"/>
      <c r="H232" s="187" t="s">
        <v>1167</v>
      </c>
      <c r="I232" s="156"/>
      <c r="J232" s="129">
        <f>SUM(E214:E232)</f>
        <v>2812200</v>
      </c>
      <c r="K232" s="289">
        <f>SUM(F214:F232)</f>
        <v>0</v>
      </c>
      <c r="L232" s="289">
        <f>SUM(G214:G232)</f>
        <v>0</v>
      </c>
    </row>
    <row r="233" spans="1:9" s="94" customFormat="1" ht="20.25">
      <c r="A233" s="115"/>
      <c r="B233" s="112"/>
      <c r="C233" s="113"/>
      <c r="D233" s="107" t="s">
        <v>770</v>
      </c>
      <c r="E233" s="114"/>
      <c r="F233" s="112"/>
      <c r="G233" s="112"/>
      <c r="H233" s="115"/>
      <c r="I233" s="112"/>
    </row>
    <row r="234" spans="1:9" ht="20.25">
      <c r="A234" s="119" t="s">
        <v>569</v>
      </c>
      <c r="B234" s="119"/>
      <c r="C234" s="119"/>
      <c r="D234" s="119"/>
      <c r="E234" s="119"/>
      <c r="F234" s="119"/>
      <c r="G234" s="119"/>
      <c r="H234" s="119"/>
      <c r="I234" s="119"/>
    </row>
    <row r="235" spans="1:9" ht="20.25">
      <c r="A235" s="494" t="s">
        <v>773</v>
      </c>
      <c r="B235" s="494"/>
      <c r="C235" s="494"/>
      <c r="D235" s="494"/>
      <c r="E235" s="494"/>
      <c r="F235" s="494"/>
      <c r="G235" s="494"/>
      <c r="H235" s="494"/>
      <c r="I235" s="494"/>
    </row>
    <row r="236" spans="1:9" ht="20.25">
      <c r="A236" s="499" t="s">
        <v>774</v>
      </c>
      <c r="B236" s="499"/>
      <c r="C236" s="499"/>
      <c r="D236" s="499"/>
      <c r="E236" s="499"/>
      <c r="F236" s="499"/>
      <c r="G236" s="499"/>
      <c r="H236" s="499"/>
      <c r="I236" s="499"/>
    </row>
    <row r="237" spans="1:9" s="119" customFormat="1" ht="20.25">
      <c r="A237" s="497" t="s">
        <v>43</v>
      </c>
      <c r="B237" s="469" t="s">
        <v>44</v>
      </c>
      <c r="C237" s="469" t="s">
        <v>45</v>
      </c>
      <c r="D237" s="495" t="s">
        <v>46</v>
      </c>
      <c r="E237" s="467" t="s">
        <v>47</v>
      </c>
      <c r="F237" s="467"/>
      <c r="G237" s="467"/>
      <c r="H237" s="496" t="s">
        <v>49</v>
      </c>
      <c r="I237" s="496" t="s">
        <v>48</v>
      </c>
    </row>
    <row r="238" spans="1:9" ht="20.25">
      <c r="A238" s="497"/>
      <c r="B238" s="469"/>
      <c r="C238" s="469"/>
      <c r="D238" s="495"/>
      <c r="E238" s="96">
        <v>2557</v>
      </c>
      <c r="F238" s="96">
        <v>2558</v>
      </c>
      <c r="G238" s="96">
        <v>2559</v>
      </c>
      <c r="H238" s="467"/>
      <c r="I238" s="467"/>
    </row>
    <row r="239" spans="1:9" ht="20.25">
      <c r="A239" s="266">
        <v>8.2</v>
      </c>
      <c r="B239" s="267" t="s">
        <v>84</v>
      </c>
      <c r="C239" s="309"/>
      <c r="D239" s="337"/>
      <c r="E239" s="163"/>
      <c r="F239" s="131"/>
      <c r="G239" s="131"/>
      <c r="H239" s="122"/>
      <c r="I239" s="131"/>
    </row>
    <row r="240" spans="1:9" s="144" customFormat="1" ht="20.25">
      <c r="A240" s="109">
        <v>54</v>
      </c>
      <c r="B240" s="105" t="s">
        <v>1273</v>
      </c>
      <c r="C240" s="108" t="s">
        <v>1123</v>
      </c>
      <c r="D240" s="109" t="s">
        <v>1274</v>
      </c>
      <c r="E240" s="110">
        <v>50000</v>
      </c>
      <c r="F240" s="226">
        <v>0</v>
      </c>
      <c r="G240" s="226">
        <v>0</v>
      </c>
      <c r="H240" s="109" t="s">
        <v>1168</v>
      </c>
      <c r="I240" s="109" t="s">
        <v>83</v>
      </c>
    </row>
    <row r="241" spans="1:9" s="144" customFormat="1" ht="20.25">
      <c r="A241" s="109"/>
      <c r="B241" s="105"/>
      <c r="C241" s="108"/>
      <c r="D241" s="108" t="s">
        <v>1275</v>
      </c>
      <c r="E241" s="110"/>
      <c r="F241" s="105"/>
      <c r="G241" s="105"/>
      <c r="H241" s="109" t="s">
        <v>1167</v>
      </c>
      <c r="I241" s="105"/>
    </row>
    <row r="242" spans="1:9" s="144" customFormat="1" ht="20.25">
      <c r="A242" s="109">
        <v>55</v>
      </c>
      <c r="B242" s="105" t="s">
        <v>1276</v>
      </c>
      <c r="C242" s="108" t="s">
        <v>1123</v>
      </c>
      <c r="D242" s="109" t="s">
        <v>1277</v>
      </c>
      <c r="E242" s="110">
        <v>87500</v>
      </c>
      <c r="F242" s="226">
        <v>0</v>
      </c>
      <c r="G242" s="226">
        <v>0</v>
      </c>
      <c r="H242" s="109" t="s">
        <v>1125</v>
      </c>
      <c r="I242" s="109" t="s">
        <v>83</v>
      </c>
    </row>
    <row r="243" spans="1:9" s="144" customFormat="1" ht="20.25">
      <c r="A243" s="109"/>
      <c r="B243" s="105"/>
      <c r="C243" s="108"/>
      <c r="D243" s="108" t="s">
        <v>1278</v>
      </c>
      <c r="E243" s="110"/>
      <c r="F243" s="105"/>
      <c r="G243" s="105"/>
      <c r="H243" s="109" t="s">
        <v>1126</v>
      </c>
      <c r="I243" s="105"/>
    </row>
    <row r="244" spans="1:9" s="144" customFormat="1" ht="20.25">
      <c r="A244" s="109"/>
      <c r="B244" s="105"/>
      <c r="C244" s="108"/>
      <c r="D244" s="108"/>
      <c r="E244" s="110"/>
      <c r="F244" s="105"/>
      <c r="G244" s="105"/>
      <c r="H244" s="109" t="s">
        <v>1127</v>
      </c>
      <c r="I244" s="105"/>
    </row>
    <row r="245" spans="1:9" s="144" customFormat="1" ht="20.25">
      <c r="A245" s="109">
        <v>56</v>
      </c>
      <c r="B245" s="105" t="s">
        <v>1287</v>
      </c>
      <c r="C245" s="108" t="s">
        <v>1123</v>
      </c>
      <c r="D245" s="109" t="s">
        <v>1279</v>
      </c>
      <c r="E245" s="110">
        <v>50000</v>
      </c>
      <c r="F245" s="226">
        <v>0</v>
      </c>
      <c r="G245" s="226">
        <v>0</v>
      </c>
      <c r="H245" s="109" t="s">
        <v>1125</v>
      </c>
      <c r="I245" s="109" t="s">
        <v>561</v>
      </c>
    </row>
    <row r="246" spans="1:9" s="144" customFormat="1" ht="20.25">
      <c r="A246" s="109"/>
      <c r="B246" s="105"/>
      <c r="C246" s="108"/>
      <c r="D246" s="108" t="s">
        <v>1280</v>
      </c>
      <c r="E246" s="110"/>
      <c r="F246" s="105"/>
      <c r="G246" s="105"/>
      <c r="H246" s="109" t="s">
        <v>1126</v>
      </c>
      <c r="I246" s="105" t="s">
        <v>1288</v>
      </c>
    </row>
    <row r="247" spans="1:9" s="144" customFormat="1" ht="20.25">
      <c r="A247" s="109"/>
      <c r="B247" s="105"/>
      <c r="C247" s="108"/>
      <c r="D247" s="108"/>
      <c r="E247" s="110"/>
      <c r="F247" s="105"/>
      <c r="G247" s="105"/>
      <c r="H247" s="109" t="s">
        <v>1127</v>
      </c>
      <c r="I247" s="105"/>
    </row>
    <row r="248" spans="1:9" s="144" customFormat="1" ht="20.25">
      <c r="A248" s="109">
        <v>57</v>
      </c>
      <c r="B248" s="105" t="s">
        <v>1281</v>
      </c>
      <c r="C248" s="108" t="s">
        <v>1123</v>
      </c>
      <c r="D248" s="109" t="s">
        <v>1282</v>
      </c>
      <c r="E248" s="110">
        <v>100000</v>
      </c>
      <c r="F248" s="226">
        <v>0</v>
      </c>
      <c r="G248" s="226">
        <v>0</v>
      </c>
      <c r="H248" s="109" t="s">
        <v>1125</v>
      </c>
      <c r="I248" s="109" t="s">
        <v>83</v>
      </c>
    </row>
    <row r="249" spans="1:9" s="144" customFormat="1" ht="20.25">
      <c r="A249" s="109"/>
      <c r="B249" s="105"/>
      <c r="C249" s="108"/>
      <c r="D249" s="108"/>
      <c r="E249" s="110"/>
      <c r="F249" s="105"/>
      <c r="G249" s="105"/>
      <c r="H249" s="109" t="s">
        <v>1126</v>
      </c>
      <c r="I249" s="105"/>
    </row>
    <row r="250" spans="1:9" s="144" customFormat="1" ht="20.25">
      <c r="A250" s="109"/>
      <c r="B250" s="105"/>
      <c r="C250" s="108"/>
      <c r="D250" s="108"/>
      <c r="E250" s="110"/>
      <c r="F250" s="105"/>
      <c r="G250" s="105"/>
      <c r="H250" s="109" t="s">
        <v>1127</v>
      </c>
      <c r="I250" s="105"/>
    </row>
    <row r="251" spans="1:9" s="144" customFormat="1" ht="20.25">
      <c r="A251" s="109">
        <v>58</v>
      </c>
      <c r="B251" s="105" t="s">
        <v>1290</v>
      </c>
      <c r="C251" s="108" t="s">
        <v>1291</v>
      </c>
      <c r="D251" s="108" t="s">
        <v>1651</v>
      </c>
      <c r="E251" s="110">
        <v>30000</v>
      </c>
      <c r="F251" s="226">
        <v>0</v>
      </c>
      <c r="G251" s="226">
        <v>0</v>
      </c>
      <c r="H251" s="109" t="s">
        <v>1293</v>
      </c>
      <c r="I251" s="105" t="s">
        <v>83</v>
      </c>
    </row>
    <row r="252" spans="1:10" s="144" customFormat="1" ht="20.25">
      <c r="A252" s="109"/>
      <c r="B252" s="105" t="s">
        <v>1288</v>
      </c>
      <c r="C252" s="108" t="s">
        <v>1292</v>
      </c>
      <c r="D252" s="108" t="s">
        <v>1435</v>
      </c>
      <c r="E252" s="110"/>
      <c r="F252" s="105"/>
      <c r="G252" s="105"/>
      <c r="H252" s="109" t="s">
        <v>1294</v>
      </c>
      <c r="I252" s="105"/>
      <c r="J252" s="148"/>
    </row>
    <row r="253" spans="1:10" s="144" customFormat="1" ht="20.25">
      <c r="A253" s="109">
        <v>59</v>
      </c>
      <c r="B253" s="105" t="s">
        <v>1369</v>
      </c>
      <c r="C253" s="108" t="s">
        <v>1370</v>
      </c>
      <c r="D253" s="109" t="s">
        <v>1373</v>
      </c>
      <c r="E253" s="110">
        <v>2500000</v>
      </c>
      <c r="F253" s="226">
        <v>0</v>
      </c>
      <c r="G253" s="226">
        <v>0</v>
      </c>
      <c r="H253" s="109" t="s">
        <v>1374</v>
      </c>
      <c r="I253" s="109"/>
      <c r="J253" s="148"/>
    </row>
    <row r="254" spans="1:10" s="144" customFormat="1" ht="20.25">
      <c r="A254" s="109"/>
      <c r="B254" s="105"/>
      <c r="C254" s="108" t="s">
        <v>1371</v>
      </c>
      <c r="D254" s="108"/>
      <c r="E254" s="110"/>
      <c r="F254" s="105"/>
      <c r="G254" s="105"/>
      <c r="H254" s="109" t="s">
        <v>1375</v>
      </c>
      <c r="I254" s="105"/>
      <c r="J254" s="148"/>
    </row>
    <row r="255" spans="1:10" s="144" customFormat="1" ht="20.25">
      <c r="A255" s="109"/>
      <c r="B255" s="105"/>
      <c r="C255" s="108" t="s">
        <v>1372</v>
      </c>
      <c r="D255" s="109"/>
      <c r="E255" s="110"/>
      <c r="F255" s="226"/>
      <c r="G255" s="226"/>
      <c r="H255" s="109" t="s">
        <v>1371</v>
      </c>
      <c r="I255" s="109"/>
      <c r="J255" s="148"/>
    </row>
    <row r="256" spans="1:10" s="144" customFormat="1" ht="20.25">
      <c r="A256" s="109"/>
      <c r="B256" s="105"/>
      <c r="C256" s="108"/>
      <c r="D256" s="108"/>
      <c r="E256" s="110"/>
      <c r="F256" s="105"/>
      <c r="G256" s="105"/>
      <c r="H256" s="109" t="s">
        <v>1376</v>
      </c>
      <c r="I256" s="105"/>
      <c r="J256" s="148"/>
    </row>
    <row r="257" spans="1:10" s="144" customFormat="1" ht="20.25">
      <c r="A257" s="109">
        <v>60</v>
      </c>
      <c r="B257" s="105" t="s">
        <v>1380</v>
      </c>
      <c r="C257" s="108" t="s">
        <v>1123</v>
      </c>
      <c r="D257" s="109" t="s">
        <v>1381</v>
      </c>
      <c r="E257" s="110">
        <v>2500000</v>
      </c>
      <c r="F257" s="226">
        <v>0</v>
      </c>
      <c r="G257" s="226">
        <v>0</v>
      </c>
      <c r="H257" s="109" t="s">
        <v>1168</v>
      </c>
      <c r="I257" s="109" t="s">
        <v>83</v>
      </c>
      <c r="J257" s="148"/>
    </row>
    <row r="258" spans="1:12" s="144" customFormat="1" ht="20.25">
      <c r="A258" s="187"/>
      <c r="B258" s="156"/>
      <c r="C258" s="363"/>
      <c r="D258" s="363" t="s">
        <v>1185</v>
      </c>
      <c r="E258" s="197"/>
      <c r="F258" s="231"/>
      <c r="G258" s="231"/>
      <c r="H258" s="187" t="s">
        <v>1167</v>
      </c>
      <c r="I258" s="156"/>
      <c r="J258" s="148">
        <f>SUM(E240:E258)</f>
        <v>5317500</v>
      </c>
      <c r="K258" s="227">
        <f>SUM(F240:F258)</f>
        <v>0</v>
      </c>
      <c r="L258" s="227">
        <f>SUM(G240:G258)</f>
        <v>0</v>
      </c>
    </row>
    <row r="259" spans="1:9" ht="20.25">
      <c r="A259" s="115"/>
      <c r="B259" s="112"/>
      <c r="C259" s="113"/>
      <c r="D259" s="107" t="s">
        <v>1534</v>
      </c>
      <c r="E259" s="114"/>
      <c r="F259" s="112"/>
      <c r="G259" s="112"/>
      <c r="H259" s="115"/>
      <c r="I259" s="112"/>
    </row>
    <row r="260" spans="1:9" ht="20.25">
      <c r="A260" s="119" t="s">
        <v>569</v>
      </c>
      <c r="B260" s="119"/>
      <c r="C260" s="119"/>
      <c r="D260" s="119"/>
      <c r="E260" s="119"/>
      <c r="F260" s="119"/>
      <c r="G260" s="119"/>
      <c r="H260" s="119"/>
      <c r="I260" s="119"/>
    </row>
    <row r="261" spans="1:9" s="119" customFormat="1" ht="20.25">
      <c r="A261" s="494" t="s">
        <v>771</v>
      </c>
      <c r="B261" s="494"/>
      <c r="C261" s="494"/>
      <c r="D261" s="494"/>
      <c r="E261" s="494"/>
      <c r="F261" s="494"/>
      <c r="G261" s="494"/>
      <c r="H261" s="494"/>
      <c r="I261" s="494"/>
    </row>
    <row r="262" spans="1:9" ht="20.25">
      <c r="A262" s="499" t="s">
        <v>775</v>
      </c>
      <c r="B262" s="499"/>
      <c r="C262" s="499"/>
      <c r="D262" s="499"/>
      <c r="E262" s="499"/>
      <c r="F262" s="499"/>
      <c r="G262" s="499"/>
      <c r="H262" s="499"/>
      <c r="I262" s="499"/>
    </row>
    <row r="263" spans="1:9" ht="20.25">
      <c r="A263" s="497" t="s">
        <v>43</v>
      </c>
      <c r="B263" s="469" t="s">
        <v>44</v>
      </c>
      <c r="C263" s="469" t="s">
        <v>45</v>
      </c>
      <c r="D263" s="495" t="s">
        <v>46</v>
      </c>
      <c r="E263" s="467" t="s">
        <v>47</v>
      </c>
      <c r="F263" s="467"/>
      <c r="G263" s="467"/>
      <c r="H263" s="496" t="s">
        <v>49</v>
      </c>
      <c r="I263" s="496" t="s">
        <v>48</v>
      </c>
    </row>
    <row r="264" spans="1:9" ht="20.25">
      <c r="A264" s="497"/>
      <c r="B264" s="469"/>
      <c r="C264" s="469"/>
      <c r="D264" s="495"/>
      <c r="E264" s="96">
        <v>2557</v>
      </c>
      <c r="F264" s="96">
        <v>2558</v>
      </c>
      <c r="G264" s="96">
        <v>2559</v>
      </c>
      <c r="H264" s="467"/>
      <c r="I264" s="467"/>
    </row>
    <row r="265" spans="1:9" ht="20.25">
      <c r="A265" s="266">
        <v>8.2</v>
      </c>
      <c r="B265" s="267" t="s">
        <v>84</v>
      </c>
      <c r="C265" s="309"/>
      <c r="D265" s="337"/>
      <c r="E265" s="163"/>
      <c r="F265" s="131"/>
      <c r="G265" s="131"/>
      <c r="H265" s="122"/>
      <c r="I265" s="131"/>
    </row>
    <row r="266" spans="1:9" ht="20.25">
      <c r="A266" s="109">
        <v>61</v>
      </c>
      <c r="B266" s="105" t="s">
        <v>1068</v>
      </c>
      <c r="C266" s="108" t="s">
        <v>1123</v>
      </c>
      <c r="D266" s="108" t="s">
        <v>1377</v>
      </c>
      <c r="E266" s="110">
        <v>500000</v>
      </c>
      <c r="F266" s="226">
        <v>0</v>
      </c>
      <c r="G266" s="226">
        <v>0</v>
      </c>
      <c r="H266" s="109" t="s">
        <v>1125</v>
      </c>
      <c r="I266" s="109" t="s">
        <v>83</v>
      </c>
    </row>
    <row r="267" spans="1:9" ht="20.25">
      <c r="A267" s="109"/>
      <c r="B267" s="105" t="s">
        <v>1069</v>
      </c>
      <c r="C267" s="108"/>
      <c r="D267" s="109" t="s">
        <v>1067</v>
      </c>
      <c r="E267" s="110"/>
      <c r="F267" s="226"/>
      <c r="G267" s="226"/>
      <c r="H267" s="109" t="s">
        <v>1126</v>
      </c>
      <c r="I267" s="105"/>
    </row>
    <row r="268" spans="1:9" ht="20.25">
      <c r="A268" s="109"/>
      <c r="B268" s="105"/>
      <c r="C268" s="108"/>
      <c r="D268" s="108"/>
      <c r="E268" s="110"/>
      <c r="F268" s="105"/>
      <c r="G268" s="105"/>
      <c r="H268" s="109" t="s">
        <v>1127</v>
      </c>
      <c r="I268" s="105"/>
    </row>
    <row r="269" spans="1:9" ht="20.25">
      <c r="A269" s="109">
        <v>62</v>
      </c>
      <c r="B269" s="105" t="s">
        <v>1378</v>
      </c>
      <c r="C269" s="108" t="s">
        <v>1123</v>
      </c>
      <c r="D269" s="109" t="s">
        <v>1379</v>
      </c>
      <c r="E269" s="110">
        <v>1500000</v>
      </c>
      <c r="F269" s="226">
        <v>0</v>
      </c>
      <c r="G269" s="226">
        <v>0</v>
      </c>
      <c r="H269" s="109" t="s">
        <v>1125</v>
      </c>
      <c r="I269" s="109" t="s">
        <v>83</v>
      </c>
    </row>
    <row r="270" spans="1:9" ht="20.25">
      <c r="A270" s="109"/>
      <c r="B270" s="105"/>
      <c r="C270" s="108"/>
      <c r="D270" s="108" t="s">
        <v>1185</v>
      </c>
      <c r="E270" s="110"/>
      <c r="F270" s="105"/>
      <c r="G270" s="105"/>
      <c r="H270" s="109" t="s">
        <v>1126</v>
      </c>
      <c r="I270" s="105"/>
    </row>
    <row r="271" spans="1:9" ht="20.25">
      <c r="A271" s="109"/>
      <c r="B271" s="105"/>
      <c r="C271" s="108"/>
      <c r="D271" s="108"/>
      <c r="E271" s="110"/>
      <c r="F271" s="105"/>
      <c r="G271" s="105"/>
      <c r="H271" s="109" t="s">
        <v>1127</v>
      </c>
      <c r="I271" s="105"/>
    </row>
    <row r="272" spans="1:9" ht="20.25">
      <c r="A272" s="109">
        <v>63</v>
      </c>
      <c r="B272" s="105" t="s">
        <v>1382</v>
      </c>
      <c r="C272" s="230" t="s">
        <v>1123</v>
      </c>
      <c r="D272" s="109" t="s">
        <v>1383</v>
      </c>
      <c r="E272" s="110">
        <v>1000000</v>
      </c>
      <c r="F272" s="226">
        <v>0</v>
      </c>
      <c r="G272" s="226">
        <v>0</v>
      </c>
      <c r="H272" s="109" t="s">
        <v>1125</v>
      </c>
      <c r="I272" s="109" t="s">
        <v>83</v>
      </c>
    </row>
    <row r="273" spans="1:9" ht="20.25">
      <c r="A273" s="109"/>
      <c r="B273" s="105"/>
      <c r="C273" s="108"/>
      <c r="D273" s="108"/>
      <c r="E273" s="110"/>
      <c r="F273" s="105"/>
      <c r="G273" s="105"/>
      <c r="H273" s="109" t="s">
        <v>1126</v>
      </c>
      <c r="I273" s="105"/>
    </row>
    <row r="274" spans="1:9" ht="20.25">
      <c r="A274" s="109"/>
      <c r="B274" s="105"/>
      <c r="C274" s="108"/>
      <c r="D274" s="108"/>
      <c r="E274" s="110"/>
      <c r="F274" s="105"/>
      <c r="G274" s="105"/>
      <c r="H274" s="109" t="s">
        <v>1127</v>
      </c>
      <c r="I274" s="105"/>
    </row>
    <row r="275" spans="1:9" ht="20.25">
      <c r="A275" s="109">
        <v>64</v>
      </c>
      <c r="B275" s="105" t="s">
        <v>799</v>
      </c>
      <c r="C275" s="230" t="s">
        <v>1123</v>
      </c>
      <c r="D275" s="108" t="s">
        <v>800</v>
      </c>
      <c r="E275" s="110">
        <v>20000</v>
      </c>
      <c r="F275" s="226">
        <v>0</v>
      </c>
      <c r="G275" s="226">
        <v>0</v>
      </c>
      <c r="H275" s="109" t="s">
        <v>1168</v>
      </c>
      <c r="I275" s="109" t="s">
        <v>83</v>
      </c>
    </row>
    <row r="276" spans="1:10" ht="20.25">
      <c r="A276" s="109"/>
      <c r="B276" s="105"/>
      <c r="C276" s="108"/>
      <c r="D276" s="108" t="s">
        <v>1033</v>
      </c>
      <c r="E276" s="110"/>
      <c r="F276" s="105"/>
      <c r="G276" s="105"/>
      <c r="H276" s="109" t="s">
        <v>1167</v>
      </c>
      <c r="I276" s="105"/>
      <c r="J276" s="126"/>
    </row>
    <row r="277" spans="1:10" ht="20.25">
      <c r="A277" s="109">
        <v>65</v>
      </c>
      <c r="B277" s="105" t="s">
        <v>1034</v>
      </c>
      <c r="C277" s="108" t="s">
        <v>1123</v>
      </c>
      <c r="D277" s="109" t="s">
        <v>1035</v>
      </c>
      <c r="E277" s="110">
        <v>10000</v>
      </c>
      <c r="F277" s="226">
        <v>0</v>
      </c>
      <c r="G277" s="226">
        <v>0</v>
      </c>
      <c r="H277" s="109" t="s">
        <v>1168</v>
      </c>
      <c r="I277" s="109" t="s">
        <v>83</v>
      </c>
      <c r="J277" s="126"/>
    </row>
    <row r="278" spans="1:10" ht="20.25">
      <c r="A278" s="109"/>
      <c r="B278" s="105"/>
      <c r="C278" s="108"/>
      <c r="D278" s="108" t="s">
        <v>1072</v>
      </c>
      <c r="E278" s="110"/>
      <c r="F278" s="154"/>
      <c r="G278" s="105"/>
      <c r="H278" s="109" t="s">
        <v>1167</v>
      </c>
      <c r="I278" s="105"/>
      <c r="J278" s="126"/>
    </row>
    <row r="279" spans="1:10" ht="20.25">
      <c r="A279" s="109">
        <v>66</v>
      </c>
      <c r="B279" s="105" t="s">
        <v>1036</v>
      </c>
      <c r="C279" s="108" t="s">
        <v>1123</v>
      </c>
      <c r="D279" s="108" t="s">
        <v>1037</v>
      </c>
      <c r="E279" s="110">
        <v>100000</v>
      </c>
      <c r="F279" s="154">
        <v>0</v>
      </c>
      <c r="G279" s="154">
        <v>0</v>
      </c>
      <c r="H279" s="109" t="s">
        <v>1168</v>
      </c>
      <c r="I279" s="109" t="s">
        <v>83</v>
      </c>
      <c r="J279" s="126"/>
    </row>
    <row r="280" spans="1:10" ht="20.25">
      <c r="A280" s="109"/>
      <c r="B280" s="105"/>
      <c r="C280" s="108"/>
      <c r="D280" s="109" t="s">
        <v>1038</v>
      </c>
      <c r="E280" s="110"/>
      <c r="F280" s="154"/>
      <c r="G280" s="154"/>
      <c r="H280" s="109" t="s">
        <v>1167</v>
      </c>
      <c r="I280" s="109"/>
      <c r="J280" s="126"/>
    </row>
    <row r="281" spans="1:10" ht="20.25">
      <c r="A281" s="109">
        <v>67</v>
      </c>
      <c r="B281" s="105" t="s">
        <v>1043</v>
      </c>
      <c r="C281" s="108" t="s">
        <v>1123</v>
      </c>
      <c r="D281" s="108" t="s">
        <v>1044</v>
      </c>
      <c r="E281" s="110">
        <v>1500000</v>
      </c>
      <c r="F281" s="154">
        <v>0</v>
      </c>
      <c r="G281" s="154">
        <v>0</v>
      </c>
      <c r="H281" s="109" t="s">
        <v>1168</v>
      </c>
      <c r="I281" s="109" t="s">
        <v>83</v>
      </c>
      <c r="J281" s="126"/>
    </row>
    <row r="282" spans="1:10" ht="20.25">
      <c r="A282" s="109"/>
      <c r="B282" s="105"/>
      <c r="C282" s="108"/>
      <c r="D282" s="109" t="s">
        <v>1121</v>
      </c>
      <c r="E282" s="110"/>
      <c r="F282" s="154"/>
      <c r="G282" s="154"/>
      <c r="H282" s="109" t="s">
        <v>1167</v>
      </c>
      <c r="I282" s="109"/>
      <c r="J282" s="126"/>
    </row>
    <row r="283" spans="1:10" ht="20.25">
      <c r="A283" s="109">
        <v>68</v>
      </c>
      <c r="B283" s="105" t="s">
        <v>1059</v>
      </c>
      <c r="C283" s="108" t="s">
        <v>1123</v>
      </c>
      <c r="D283" s="109" t="s">
        <v>1060</v>
      </c>
      <c r="E283" s="110">
        <v>80000</v>
      </c>
      <c r="F283" s="154">
        <v>0</v>
      </c>
      <c r="G283" s="154">
        <v>0</v>
      </c>
      <c r="H283" s="109" t="s">
        <v>1168</v>
      </c>
      <c r="I283" s="109" t="s">
        <v>83</v>
      </c>
      <c r="J283" s="126"/>
    </row>
    <row r="284" spans="1:12" ht="20.25">
      <c r="A284" s="187"/>
      <c r="B284" s="156"/>
      <c r="C284" s="363"/>
      <c r="D284" s="363" t="s">
        <v>1185</v>
      </c>
      <c r="E284" s="197"/>
      <c r="F284" s="186"/>
      <c r="G284" s="186"/>
      <c r="H284" s="187" t="s">
        <v>1167</v>
      </c>
      <c r="I284" s="156"/>
      <c r="J284" s="126">
        <f>SUM(E266:E284)</f>
        <v>4710000</v>
      </c>
      <c r="K284" s="391">
        <f>SUM(F266:F284)</f>
        <v>0</v>
      </c>
      <c r="L284" s="391">
        <f>SUM(G266:G284)</f>
        <v>0</v>
      </c>
    </row>
    <row r="285" spans="1:9" ht="20.25">
      <c r="A285" s="306"/>
      <c r="B285" s="306"/>
      <c r="C285" s="306"/>
      <c r="D285" s="329">
        <v>88</v>
      </c>
      <c r="E285" s="383"/>
      <c r="F285" s="383"/>
      <c r="G285" s="383"/>
      <c r="H285" s="384"/>
      <c r="I285" s="94"/>
    </row>
    <row r="286" spans="1:9" ht="20.25">
      <c r="A286" s="119" t="s">
        <v>569</v>
      </c>
      <c r="B286" s="119"/>
      <c r="C286" s="119"/>
      <c r="D286" s="119"/>
      <c r="E286" s="119"/>
      <c r="F286" s="119"/>
      <c r="G286" s="119"/>
      <c r="H286" s="119"/>
      <c r="I286" s="119"/>
    </row>
    <row r="287" spans="1:9" ht="20.25">
      <c r="A287" s="494" t="s">
        <v>773</v>
      </c>
      <c r="B287" s="494"/>
      <c r="C287" s="494"/>
      <c r="D287" s="494"/>
      <c r="E287" s="494"/>
      <c r="F287" s="494"/>
      <c r="G287" s="494"/>
      <c r="H287" s="494"/>
      <c r="I287" s="494"/>
    </row>
    <row r="288" spans="1:9" ht="20.25">
      <c r="A288" s="499" t="s">
        <v>774</v>
      </c>
      <c r="B288" s="499"/>
      <c r="C288" s="499"/>
      <c r="D288" s="499"/>
      <c r="E288" s="499"/>
      <c r="F288" s="499"/>
      <c r="G288" s="499"/>
      <c r="H288" s="499"/>
      <c r="I288" s="499"/>
    </row>
    <row r="289" spans="1:9" s="119" customFormat="1" ht="20.25">
      <c r="A289" s="497" t="s">
        <v>43</v>
      </c>
      <c r="B289" s="469" t="s">
        <v>44</v>
      </c>
      <c r="C289" s="469" t="s">
        <v>45</v>
      </c>
      <c r="D289" s="495" t="s">
        <v>46</v>
      </c>
      <c r="E289" s="467" t="s">
        <v>47</v>
      </c>
      <c r="F289" s="467"/>
      <c r="G289" s="467"/>
      <c r="H289" s="496" t="s">
        <v>49</v>
      </c>
      <c r="I289" s="496" t="s">
        <v>48</v>
      </c>
    </row>
    <row r="290" spans="1:9" ht="20.25">
      <c r="A290" s="497"/>
      <c r="B290" s="469"/>
      <c r="C290" s="469"/>
      <c r="D290" s="495"/>
      <c r="E290" s="96">
        <v>2557</v>
      </c>
      <c r="F290" s="96">
        <v>2558</v>
      </c>
      <c r="G290" s="96">
        <v>2559</v>
      </c>
      <c r="H290" s="467"/>
      <c r="I290" s="467"/>
    </row>
    <row r="291" spans="1:9" ht="20.25">
      <c r="A291" s="266">
        <v>8.2</v>
      </c>
      <c r="B291" s="267" t="s">
        <v>84</v>
      </c>
      <c r="C291" s="309"/>
      <c r="D291" s="337"/>
      <c r="E291" s="163"/>
      <c r="F291" s="131"/>
      <c r="G291" s="131"/>
      <c r="H291" s="122"/>
      <c r="I291" s="131"/>
    </row>
    <row r="292" spans="1:9" s="144" customFormat="1" ht="20.25">
      <c r="A292" s="109">
        <v>69</v>
      </c>
      <c r="B292" s="105" t="s">
        <v>1070</v>
      </c>
      <c r="C292" s="108" t="s">
        <v>1123</v>
      </c>
      <c r="D292" s="109" t="s">
        <v>1071</v>
      </c>
      <c r="E292" s="110">
        <v>10000</v>
      </c>
      <c r="F292" s="154">
        <v>0</v>
      </c>
      <c r="G292" s="154">
        <v>0</v>
      </c>
      <c r="H292" s="109" t="s">
        <v>1168</v>
      </c>
      <c r="I292" s="109" t="s">
        <v>83</v>
      </c>
    </row>
    <row r="293" spans="1:9" s="144" customFormat="1" ht="20.25">
      <c r="A293" s="109"/>
      <c r="B293" s="105"/>
      <c r="C293" s="108"/>
      <c r="D293" s="108" t="s">
        <v>1178</v>
      </c>
      <c r="E293" s="110"/>
      <c r="F293" s="154"/>
      <c r="G293" s="154"/>
      <c r="H293" s="109" t="s">
        <v>1167</v>
      </c>
      <c r="I293" s="105"/>
    </row>
    <row r="294" spans="1:9" s="144" customFormat="1" ht="20.25">
      <c r="A294" s="109">
        <v>70</v>
      </c>
      <c r="B294" s="105" t="s">
        <v>1073</v>
      </c>
      <c r="C294" s="108" t="s">
        <v>1123</v>
      </c>
      <c r="D294" s="108" t="s">
        <v>1074</v>
      </c>
      <c r="E294" s="110">
        <v>100000</v>
      </c>
      <c r="F294" s="154">
        <v>0</v>
      </c>
      <c r="G294" s="154">
        <v>0</v>
      </c>
      <c r="H294" s="109" t="s">
        <v>1168</v>
      </c>
      <c r="I294" s="109" t="s">
        <v>83</v>
      </c>
    </row>
    <row r="295" spans="1:9" s="144" customFormat="1" ht="20.25">
      <c r="A295" s="109"/>
      <c r="B295" s="105"/>
      <c r="C295" s="108"/>
      <c r="D295" s="108"/>
      <c r="E295" s="110"/>
      <c r="F295" s="154"/>
      <c r="G295" s="154"/>
      <c r="H295" s="109" t="s">
        <v>1167</v>
      </c>
      <c r="I295" s="105"/>
    </row>
    <row r="296" spans="1:9" s="144" customFormat="1" ht="20.25">
      <c r="A296" s="109">
        <v>71</v>
      </c>
      <c r="B296" s="105" t="s">
        <v>1075</v>
      </c>
      <c r="C296" s="108" t="s">
        <v>1123</v>
      </c>
      <c r="D296" s="108" t="s">
        <v>1076</v>
      </c>
      <c r="E296" s="110">
        <v>65000</v>
      </c>
      <c r="F296" s="154">
        <v>0</v>
      </c>
      <c r="G296" s="154">
        <v>0</v>
      </c>
      <c r="H296" s="109" t="s">
        <v>1168</v>
      </c>
      <c r="I296" s="109" t="s">
        <v>83</v>
      </c>
    </row>
    <row r="297" spans="1:9" s="144" customFormat="1" ht="20.25">
      <c r="A297" s="109"/>
      <c r="B297" s="105"/>
      <c r="C297" s="108"/>
      <c r="D297" s="108"/>
      <c r="E297" s="110"/>
      <c r="F297" s="154"/>
      <c r="G297" s="154"/>
      <c r="H297" s="109" t="s">
        <v>1167</v>
      </c>
      <c r="I297" s="109"/>
    </row>
    <row r="298" spans="1:9" s="144" customFormat="1" ht="20.25">
      <c r="A298" s="109">
        <v>72</v>
      </c>
      <c r="B298" s="105" t="s">
        <v>1077</v>
      </c>
      <c r="C298" s="108" t="s">
        <v>1123</v>
      </c>
      <c r="D298" s="108" t="s">
        <v>1078</v>
      </c>
      <c r="E298" s="110">
        <v>49000</v>
      </c>
      <c r="F298" s="154">
        <v>0</v>
      </c>
      <c r="G298" s="154">
        <v>0</v>
      </c>
      <c r="H298" s="109" t="s">
        <v>1168</v>
      </c>
      <c r="I298" s="109" t="s">
        <v>83</v>
      </c>
    </row>
    <row r="299" spans="1:9" s="144" customFormat="1" ht="20.25">
      <c r="A299" s="109"/>
      <c r="B299" s="105"/>
      <c r="C299" s="108"/>
      <c r="D299" s="109" t="s">
        <v>1079</v>
      </c>
      <c r="E299" s="110"/>
      <c r="F299" s="154"/>
      <c r="G299" s="154"/>
      <c r="H299" s="109" t="s">
        <v>1167</v>
      </c>
      <c r="I299" s="109"/>
    </row>
    <row r="300" spans="1:9" s="144" customFormat="1" ht="20.25">
      <c r="A300" s="109">
        <v>73</v>
      </c>
      <c r="B300" s="105" t="s">
        <v>1080</v>
      </c>
      <c r="C300" s="108" t="s">
        <v>1123</v>
      </c>
      <c r="D300" s="109" t="s">
        <v>1081</v>
      </c>
      <c r="E300" s="110">
        <v>50000</v>
      </c>
      <c r="F300" s="154">
        <v>0</v>
      </c>
      <c r="G300" s="154">
        <v>0</v>
      </c>
      <c r="H300" s="109" t="s">
        <v>1168</v>
      </c>
      <c r="I300" s="109" t="s">
        <v>83</v>
      </c>
    </row>
    <row r="301" spans="1:12" s="144" customFormat="1" ht="20.25">
      <c r="A301" s="109"/>
      <c r="B301" s="105"/>
      <c r="C301" s="108"/>
      <c r="D301" s="108"/>
      <c r="E301" s="110"/>
      <c r="F301" s="154"/>
      <c r="G301" s="154"/>
      <c r="H301" s="109" t="s">
        <v>1167</v>
      </c>
      <c r="I301" s="105"/>
      <c r="J301" s="148"/>
      <c r="K301" s="227"/>
      <c r="L301" s="227"/>
    </row>
    <row r="302" spans="1:12" s="144" customFormat="1" ht="20.25">
      <c r="A302" s="109">
        <v>74</v>
      </c>
      <c r="B302" s="105" t="s">
        <v>317</v>
      </c>
      <c r="C302" s="108" t="s">
        <v>1123</v>
      </c>
      <c r="D302" s="109" t="s">
        <v>318</v>
      </c>
      <c r="E302" s="110">
        <v>14000</v>
      </c>
      <c r="F302" s="154">
        <v>0</v>
      </c>
      <c r="G302" s="154">
        <v>0</v>
      </c>
      <c r="H302" s="109" t="s">
        <v>1168</v>
      </c>
      <c r="I302" s="109" t="s">
        <v>83</v>
      </c>
      <c r="J302" s="148"/>
      <c r="K302" s="227"/>
      <c r="L302" s="227"/>
    </row>
    <row r="303" spans="1:12" s="144" customFormat="1" ht="20.25">
      <c r="A303" s="109"/>
      <c r="B303" s="105"/>
      <c r="C303" s="108"/>
      <c r="D303" s="108"/>
      <c r="E303" s="110"/>
      <c r="F303" s="154"/>
      <c r="G303" s="154"/>
      <c r="H303" s="109" t="s">
        <v>1167</v>
      </c>
      <c r="I303" s="105"/>
      <c r="J303" s="148"/>
      <c r="K303" s="227"/>
      <c r="L303" s="227"/>
    </row>
    <row r="304" spans="1:12" s="144" customFormat="1" ht="20.25">
      <c r="A304" s="109">
        <v>75</v>
      </c>
      <c r="B304" s="105" t="s">
        <v>338</v>
      </c>
      <c r="C304" s="108" t="s">
        <v>1123</v>
      </c>
      <c r="D304" s="108" t="s">
        <v>339</v>
      </c>
      <c r="E304" s="110">
        <v>9000</v>
      </c>
      <c r="F304" s="154">
        <v>0</v>
      </c>
      <c r="G304" s="154">
        <v>0</v>
      </c>
      <c r="H304" s="109" t="s">
        <v>1168</v>
      </c>
      <c r="I304" s="109" t="s">
        <v>83</v>
      </c>
      <c r="J304" s="148"/>
      <c r="K304" s="227"/>
      <c r="L304" s="227"/>
    </row>
    <row r="305" spans="1:12" s="144" customFormat="1" ht="20.25">
      <c r="A305" s="109"/>
      <c r="B305" s="105"/>
      <c r="C305" s="108"/>
      <c r="D305" s="109" t="s">
        <v>337</v>
      </c>
      <c r="E305" s="110"/>
      <c r="F305" s="154"/>
      <c r="G305" s="154"/>
      <c r="H305" s="109" t="s">
        <v>1167</v>
      </c>
      <c r="I305" s="109"/>
      <c r="J305" s="148"/>
      <c r="K305" s="227"/>
      <c r="L305" s="227"/>
    </row>
    <row r="306" spans="1:12" s="144" customFormat="1" ht="20.25">
      <c r="A306" s="109">
        <v>76</v>
      </c>
      <c r="B306" s="105" t="s">
        <v>340</v>
      </c>
      <c r="C306" s="108" t="s">
        <v>1123</v>
      </c>
      <c r="D306" s="108" t="s">
        <v>341</v>
      </c>
      <c r="E306" s="110">
        <v>39000</v>
      </c>
      <c r="F306" s="154">
        <v>0</v>
      </c>
      <c r="G306" s="154">
        <v>0</v>
      </c>
      <c r="H306" s="109" t="s">
        <v>1168</v>
      </c>
      <c r="I306" s="109" t="s">
        <v>83</v>
      </c>
      <c r="J306" s="148"/>
      <c r="K306" s="227"/>
      <c r="L306" s="227"/>
    </row>
    <row r="307" spans="1:12" s="144" customFormat="1" ht="20.25">
      <c r="A307" s="109"/>
      <c r="B307" s="105"/>
      <c r="C307" s="378"/>
      <c r="D307" s="108" t="s">
        <v>1135</v>
      </c>
      <c r="E307" s="435"/>
      <c r="F307" s="154"/>
      <c r="G307" s="154"/>
      <c r="H307" s="109" t="s">
        <v>1167</v>
      </c>
      <c r="I307" s="105"/>
      <c r="J307" s="148"/>
      <c r="K307" s="227"/>
      <c r="L307" s="227"/>
    </row>
    <row r="308" spans="1:12" s="144" customFormat="1" ht="20.25">
      <c r="A308" s="109">
        <v>77</v>
      </c>
      <c r="B308" s="105" t="s">
        <v>394</v>
      </c>
      <c r="C308" s="108" t="s">
        <v>1123</v>
      </c>
      <c r="D308" s="108" t="s">
        <v>395</v>
      </c>
      <c r="E308" s="110">
        <v>100000</v>
      </c>
      <c r="F308" s="154">
        <v>0</v>
      </c>
      <c r="G308" s="154">
        <v>0</v>
      </c>
      <c r="H308" s="109" t="s">
        <v>1652</v>
      </c>
      <c r="I308" s="109" t="s">
        <v>83</v>
      </c>
      <c r="J308" s="148"/>
      <c r="K308" s="227"/>
      <c r="L308" s="227"/>
    </row>
    <row r="309" spans="1:12" s="144" customFormat="1" ht="20.25">
      <c r="A309" s="109"/>
      <c r="B309" s="105"/>
      <c r="C309" s="108"/>
      <c r="D309" s="108" t="s">
        <v>396</v>
      </c>
      <c r="E309" s="110"/>
      <c r="F309" s="154"/>
      <c r="G309" s="154"/>
      <c r="H309" s="99" t="s">
        <v>398</v>
      </c>
      <c r="I309" s="105"/>
      <c r="J309" s="148"/>
      <c r="K309" s="227"/>
      <c r="L309" s="227"/>
    </row>
    <row r="310" spans="1:12" s="144" customFormat="1" ht="20.25">
      <c r="A310" s="187"/>
      <c r="B310" s="156"/>
      <c r="C310" s="363"/>
      <c r="D310" s="363"/>
      <c r="E310" s="197"/>
      <c r="F310" s="186"/>
      <c r="G310" s="186"/>
      <c r="H310" s="187"/>
      <c r="I310" s="156"/>
      <c r="J310" s="148">
        <f>SUM(E292:E310)</f>
        <v>436000</v>
      </c>
      <c r="K310" s="227">
        <f>SUM(F292:F310)</f>
        <v>0</v>
      </c>
      <c r="L310" s="227">
        <f>SUM(G292:G310)</f>
        <v>0</v>
      </c>
    </row>
    <row r="311" spans="1:9" s="144" customFormat="1" ht="20.25">
      <c r="A311" s="115"/>
      <c r="B311" s="112"/>
      <c r="C311" s="113"/>
      <c r="D311" s="106">
        <v>89</v>
      </c>
      <c r="E311" s="114"/>
      <c r="F311" s="112"/>
      <c r="G311" s="112"/>
      <c r="H311" s="115"/>
      <c r="I311" s="112"/>
    </row>
    <row r="312" spans="1:9" ht="20.25">
      <c r="A312" s="119" t="s">
        <v>569</v>
      </c>
      <c r="B312" s="119"/>
      <c r="C312" s="119"/>
      <c r="D312" s="119"/>
      <c r="E312" s="119"/>
      <c r="F312" s="119"/>
      <c r="G312" s="119"/>
      <c r="H312" s="119"/>
      <c r="I312" s="119"/>
    </row>
    <row r="313" spans="1:9" ht="20.25">
      <c r="A313" s="494" t="s">
        <v>773</v>
      </c>
      <c r="B313" s="494"/>
      <c r="C313" s="494"/>
      <c r="D313" s="494"/>
      <c r="E313" s="494"/>
      <c r="F313" s="494"/>
      <c r="G313" s="494"/>
      <c r="H313" s="494"/>
      <c r="I313" s="494"/>
    </row>
    <row r="314" spans="1:9" ht="20.25">
      <c r="A314" s="499" t="s">
        <v>774</v>
      </c>
      <c r="B314" s="499"/>
      <c r="C314" s="499"/>
      <c r="D314" s="499"/>
      <c r="E314" s="499"/>
      <c r="F314" s="499"/>
      <c r="G314" s="499"/>
      <c r="H314" s="499"/>
      <c r="I314" s="499"/>
    </row>
    <row r="315" spans="1:9" s="119" customFormat="1" ht="20.25">
      <c r="A315" s="497" t="s">
        <v>43</v>
      </c>
      <c r="B315" s="469" t="s">
        <v>44</v>
      </c>
      <c r="C315" s="469" t="s">
        <v>45</v>
      </c>
      <c r="D315" s="495" t="s">
        <v>46</v>
      </c>
      <c r="E315" s="467" t="s">
        <v>47</v>
      </c>
      <c r="F315" s="467"/>
      <c r="G315" s="467"/>
      <c r="H315" s="496" t="s">
        <v>49</v>
      </c>
      <c r="I315" s="496" t="s">
        <v>48</v>
      </c>
    </row>
    <row r="316" spans="1:9" ht="20.25">
      <c r="A316" s="497"/>
      <c r="B316" s="469"/>
      <c r="C316" s="469"/>
      <c r="D316" s="495"/>
      <c r="E316" s="96">
        <v>2557</v>
      </c>
      <c r="F316" s="96">
        <v>2558</v>
      </c>
      <c r="G316" s="96">
        <v>2559</v>
      </c>
      <c r="H316" s="467"/>
      <c r="I316" s="467"/>
    </row>
    <row r="317" spans="1:9" ht="20.25">
      <c r="A317" s="266">
        <v>8.2</v>
      </c>
      <c r="B317" s="267" t="s">
        <v>84</v>
      </c>
      <c r="C317" s="309"/>
      <c r="D317" s="337"/>
      <c r="E317" s="163"/>
      <c r="F317" s="131"/>
      <c r="G317" s="131"/>
      <c r="H317" s="122"/>
      <c r="I317" s="131"/>
    </row>
    <row r="318" spans="1:9" s="144" customFormat="1" ht="20.25">
      <c r="A318" s="109">
        <v>78</v>
      </c>
      <c r="B318" s="105" t="s">
        <v>399</v>
      </c>
      <c r="C318" s="108" t="s">
        <v>1123</v>
      </c>
      <c r="D318" s="108" t="s">
        <v>400</v>
      </c>
      <c r="E318" s="110">
        <v>100000</v>
      </c>
      <c r="F318" s="154">
        <v>0</v>
      </c>
      <c r="G318" s="154">
        <v>0</v>
      </c>
      <c r="H318" s="109" t="s">
        <v>1652</v>
      </c>
      <c r="I318" s="109" t="s">
        <v>83</v>
      </c>
    </row>
    <row r="319" spans="1:9" s="144" customFormat="1" ht="20.25">
      <c r="A319" s="109"/>
      <c r="B319" s="105" t="s">
        <v>1435</v>
      </c>
      <c r="C319" s="108"/>
      <c r="D319" s="108" t="s">
        <v>396</v>
      </c>
      <c r="E319" s="110"/>
      <c r="F319" s="154"/>
      <c r="G319" s="154"/>
      <c r="H319" s="99" t="s">
        <v>398</v>
      </c>
      <c r="I319" s="105"/>
    </row>
    <row r="320" spans="1:9" s="144" customFormat="1" ht="20.25">
      <c r="A320" s="109">
        <v>79</v>
      </c>
      <c r="B320" s="105" t="s">
        <v>401</v>
      </c>
      <c r="C320" s="108" t="s">
        <v>1123</v>
      </c>
      <c r="D320" s="108" t="s">
        <v>402</v>
      </c>
      <c r="E320" s="110">
        <v>100000</v>
      </c>
      <c r="F320" s="154">
        <v>0</v>
      </c>
      <c r="G320" s="154">
        <v>0</v>
      </c>
      <c r="H320" s="109" t="s">
        <v>1168</v>
      </c>
      <c r="I320" s="109" t="s">
        <v>83</v>
      </c>
    </row>
    <row r="321" spans="1:9" s="144" customFormat="1" ht="20.25">
      <c r="A321" s="109"/>
      <c r="B321" s="105"/>
      <c r="C321" s="108"/>
      <c r="D321" s="108"/>
      <c r="E321" s="110"/>
      <c r="F321" s="154"/>
      <c r="G321" s="154"/>
      <c r="H321" s="109" t="s">
        <v>1167</v>
      </c>
      <c r="I321" s="105"/>
    </row>
    <row r="322" spans="1:9" s="144" customFormat="1" ht="20.25">
      <c r="A322" s="109">
        <v>80</v>
      </c>
      <c r="B322" s="105" t="s">
        <v>414</v>
      </c>
      <c r="C322" s="108" t="s">
        <v>1123</v>
      </c>
      <c r="D322" s="108" t="s">
        <v>413</v>
      </c>
      <c r="E322" s="110">
        <v>10000</v>
      </c>
      <c r="F322" s="154">
        <v>0</v>
      </c>
      <c r="G322" s="154">
        <v>0</v>
      </c>
      <c r="H322" s="109" t="s">
        <v>1168</v>
      </c>
      <c r="I322" s="109" t="s">
        <v>83</v>
      </c>
    </row>
    <row r="323" spans="1:9" s="144" customFormat="1" ht="20.25">
      <c r="A323" s="109"/>
      <c r="B323" s="105"/>
      <c r="C323" s="108"/>
      <c r="D323" s="108" t="s">
        <v>415</v>
      </c>
      <c r="E323" s="110"/>
      <c r="F323" s="154"/>
      <c r="G323" s="154"/>
      <c r="H323" s="109" t="s">
        <v>1167</v>
      </c>
      <c r="I323" s="109"/>
    </row>
    <row r="324" spans="1:9" s="144" customFormat="1" ht="20.25">
      <c r="A324" s="109">
        <v>81</v>
      </c>
      <c r="B324" s="105" t="s">
        <v>406</v>
      </c>
      <c r="C324" s="108" t="s">
        <v>1123</v>
      </c>
      <c r="D324" s="108" t="s">
        <v>408</v>
      </c>
      <c r="E324" s="110">
        <v>10000</v>
      </c>
      <c r="F324" s="154">
        <v>0</v>
      </c>
      <c r="G324" s="154">
        <v>0</v>
      </c>
      <c r="H324" s="109" t="s">
        <v>1168</v>
      </c>
      <c r="I324" s="109" t="s">
        <v>83</v>
      </c>
    </row>
    <row r="325" spans="1:9" s="144" customFormat="1" ht="20.25">
      <c r="A325" s="109"/>
      <c r="B325" s="105"/>
      <c r="C325" s="108"/>
      <c r="D325" s="109" t="s">
        <v>409</v>
      </c>
      <c r="E325" s="110"/>
      <c r="F325" s="154"/>
      <c r="G325" s="154"/>
      <c r="H325" s="109" t="s">
        <v>1167</v>
      </c>
      <c r="I325" s="109"/>
    </row>
    <row r="326" spans="1:9" s="144" customFormat="1" ht="20.25">
      <c r="A326" s="109">
        <v>82</v>
      </c>
      <c r="B326" s="105" t="s">
        <v>407</v>
      </c>
      <c r="C326" s="108" t="s">
        <v>1123</v>
      </c>
      <c r="D326" s="109" t="s">
        <v>410</v>
      </c>
      <c r="E326" s="110">
        <v>50000</v>
      </c>
      <c r="F326" s="154">
        <v>0</v>
      </c>
      <c r="G326" s="154">
        <v>0</v>
      </c>
      <c r="H326" s="109" t="s">
        <v>1168</v>
      </c>
      <c r="I326" s="109" t="s">
        <v>83</v>
      </c>
    </row>
    <row r="327" spans="1:12" s="144" customFormat="1" ht="20.25">
      <c r="A327" s="109"/>
      <c r="B327" s="105"/>
      <c r="C327" s="108"/>
      <c r="D327" s="108"/>
      <c r="E327" s="110"/>
      <c r="F327" s="154"/>
      <c r="G327" s="154"/>
      <c r="H327" s="109" t="s">
        <v>1167</v>
      </c>
      <c r="I327" s="105"/>
      <c r="J327" s="148"/>
      <c r="K327" s="227"/>
      <c r="L327" s="227"/>
    </row>
    <row r="328" spans="1:12" s="144" customFormat="1" ht="20.25">
      <c r="A328" s="109">
        <v>83</v>
      </c>
      <c r="B328" s="105" t="s">
        <v>417</v>
      </c>
      <c r="C328" s="108" t="s">
        <v>1123</v>
      </c>
      <c r="D328" s="109" t="s">
        <v>411</v>
      </c>
      <c r="E328" s="110">
        <v>10000</v>
      </c>
      <c r="F328" s="154">
        <v>0</v>
      </c>
      <c r="G328" s="154">
        <v>0</v>
      </c>
      <c r="H328" s="109" t="s">
        <v>1168</v>
      </c>
      <c r="I328" s="109" t="s">
        <v>83</v>
      </c>
      <c r="J328" s="148"/>
      <c r="K328" s="227"/>
      <c r="L328" s="227"/>
    </row>
    <row r="329" spans="1:12" s="144" customFormat="1" ht="20.25">
      <c r="A329" s="109"/>
      <c r="B329" s="105"/>
      <c r="C329" s="108"/>
      <c r="D329" s="108" t="s">
        <v>412</v>
      </c>
      <c r="E329" s="110"/>
      <c r="F329" s="154"/>
      <c r="G329" s="154"/>
      <c r="H329" s="109" t="s">
        <v>1167</v>
      </c>
      <c r="I329" s="105"/>
      <c r="J329" s="148"/>
      <c r="K329" s="227"/>
      <c r="L329" s="227"/>
    </row>
    <row r="330" spans="1:12" s="144" customFormat="1" ht="20.25">
      <c r="A330" s="109">
        <v>84</v>
      </c>
      <c r="B330" s="105" t="s">
        <v>416</v>
      </c>
      <c r="C330" s="108" t="s">
        <v>1123</v>
      </c>
      <c r="D330" s="108" t="s">
        <v>419</v>
      </c>
      <c r="E330" s="110">
        <v>100000</v>
      </c>
      <c r="F330" s="154">
        <v>0</v>
      </c>
      <c r="G330" s="154">
        <v>0</v>
      </c>
      <c r="H330" s="109" t="s">
        <v>1168</v>
      </c>
      <c r="I330" s="109" t="s">
        <v>83</v>
      </c>
      <c r="J330" s="148"/>
      <c r="K330" s="227"/>
      <c r="L330" s="227"/>
    </row>
    <row r="331" spans="1:12" s="144" customFormat="1" ht="20.25">
      <c r="A331" s="109"/>
      <c r="B331" s="105"/>
      <c r="C331" s="108"/>
      <c r="D331" s="109" t="s">
        <v>418</v>
      </c>
      <c r="E331" s="110"/>
      <c r="F331" s="154"/>
      <c r="G331" s="154"/>
      <c r="H331" s="109" t="s">
        <v>1167</v>
      </c>
      <c r="I331" s="109"/>
      <c r="J331" s="148"/>
      <c r="K331" s="227"/>
      <c r="L331" s="227"/>
    </row>
    <row r="332" spans="1:12" s="144" customFormat="1" ht="20.25">
      <c r="A332" s="109">
        <v>85</v>
      </c>
      <c r="B332" s="105" t="s">
        <v>1321</v>
      </c>
      <c r="C332" s="108" t="s">
        <v>1326</v>
      </c>
      <c r="D332" s="100" t="s">
        <v>1328</v>
      </c>
      <c r="E332" s="110">
        <v>1500000</v>
      </c>
      <c r="F332" s="154">
        <v>0</v>
      </c>
      <c r="G332" s="154">
        <v>0</v>
      </c>
      <c r="H332" s="109" t="s">
        <v>1168</v>
      </c>
      <c r="I332" s="109" t="s">
        <v>83</v>
      </c>
      <c r="J332" s="148"/>
      <c r="K332" s="227"/>
      <c r="L332" s="227"/>
    </row>
    <row r="333" spans="1:12" s="144" customFormat="1" ht="20.25">
      <c r="A333" s="109"/>
      <c r="B333" s="105" t="s">
        <v>1322</v>
      </c>
      <c r="C333" s="378"/>
      <c r="D333" s="100" t="s">
        <v>1032</v>
      </c>
      <c r="E333" s="435"/>
      <c r="F333" s="154"/>
      <c r="G333" s="154"/>
      <c r="H333" s="109" t="s">
        <v>1167</v>
      </c>
      <c r="I333" s="105"/>
      <c r="J333" s="148"/>
      <c r="K333" s="227"/>
      <c r="L333" s="227"/>
    </row>
    <row r="334" spans="1:12" s="144" customFormat="1" ht="20.25">
      <c r="A334" s="109">
        <v>86</v>
      </c>
      <c r="B334" s="105" t="s">
        <v>1323</v>
      </c>
      <c r="C334" s="83" t="s">
        <v>1327</v>
      </c>
      <c r="D334" s="108" t="s">
        <v>1325</v>
      </c>
      <c r="E334" s="110">
        <v>500000</v>
      </c>
      <c r="F334" s="154">
        <v>0</v>
      </c>
      <c r="G334" s="154">
        <v>0</v>
      </c>
      <c r="H334" s="109" t="s">
        <v>1168</v>
      </c>
      <c r="I334" s="109" t="s">
        <v>83</v>
      </c>
      <c r="J334" s="148"/>
      <c r="K334" s="227"/>
      <c r="L334" s="227"/>
    </row>
    <row r="335" spans="1:12" s="144" customFormat="1" ht="20.25">
      <c r="A335" s="187"/>
      <c r="B335" s="156" t="s">
        <v>1324</v>
      </c>
      <c r="C335" s="83" t="s">
        <v>1227</v>
      </c>
      <c r="D335" s="363"/>
      <c r="E335" s="197"/>
      <c r="F335" s="186"/>
      <c r="G335" s="186"/>
      <c r="H335" s="109" t="s">
        <v>1167</v>
      </c>
      <c r="I335" s="105"/>
      <c r="J335" s="148">
        <f>SUM(E318:E335)</f>
        <v>2380000</v>
      </c>
      <c r="K335" s="227">
        <f>SUM(F318:F335)</f>
        <v>0</v>
      </c>
      <c r="L335" s="227">
        <f>SUM(G318:G335)</f>
        <v>0</v>
      </c>
    </row>
    <row r="336" spans="1:9" ht="21" thickBot="1">
      <c r="A336" s="503" t="s">
        <v>95</v>
      </c>
      <c r="B336" s="504"/>
      <c r="C336" s="504"/>
      <c r="D336" s="505"/>
      <c r="E336" s="248">
        <f>J76+J102+J128+J154+J179+J206+J232+J258+J284+J310+J335</f>
        <v>49692000</v>
      </c>
      <c r="F336" s="248">
        <f>K76+K102+K128+K154+K179+K206+K232+K258+K284+K310+K335</f>
        <v>90000</v>
      </c>
      <c r="G336" s="248">
        <f>L76+L102+L128+L154+L179+L206+L232+L258+L284+L310+L335</f>
        <v>90000</v>
      </c>
      <c r="H336" s="401">
        <f>E336+F336+G336</f>
        <v>49872000</v>
      </c>
      <c r="I336" s="303"/>
    </row>
    <row r="337" spans="1:9" s="144" customFormat="1" ht="21" thickTop="1">
      <c r="A337" s="115"/>
      <c r="B337" s="112"/>
      <c r="C337" s="113"/>
      <c r="D337" s="106">
        <v>90</v>
      </c>
      <c r="E337" s="114"/>
      <c r="F337" s="112"/>
      <c r="G337" s="112"/>
      <c r="H337" s="115"/>
      <c r="I337" s="112"/>
    </row>
    <row r="338" spans="1:9" ht="20.25">
      <c r="A338" s="498" t="s">
        <v>1669</v>
      </c>
      <c r="B338" s="498"/>
      <c r="C338" s="498"/>
      <c r="D338" s="498"/>
      <c r="E338" s="498"/>
      <c r="F338" s="498"/>
      <c r="G338" s="498"/>
      <c r="H338" s="498"/>
      <c r="I338" s="498"/>
    </row>
    <row r="339" spans="1:9" ht="20.25">
      <c r="A339" s="498" t="s">
        <v>1670</v>
      </c>
      <c r="B339" s="498"/>
      <c r="C339" s="498"/>
      <c r="D339" s="498"/>
      <c r="E339" s="498"/>
      <c r="F339" s="498"/>
      <c r="G339" s="498"/>
      <c r="H339" s="498"/>
      <c r="I339" s="498"/>
    </row>
    <row r="340" spans="1:9" ht="20.25">
      <c r="A340" s="498" t="s">
        <v>1435</v>
      </c>
      <c r="B340" s="498"/>
      <c r="C340" s="498"/>
      <c r="D340" s="498"/>
      <c r="E340" s="498"/>
      <c r="F340" s="498"/>
      <c r="G340" s="498"/>
      <c r="H340" s="498"/>
      <c r="I340" s="498"/>
    </row>
    <row r="341" spans="1:9" ht="20.25">
      <c r="A341" s="119" t="s">
        <v>574</v>
      </c>
      <c r="B341" s="119"/>
      <c r="C341" s="119"/>
      <c r="D341" s="119"/>
      <c r="E341" s="119"/>
      <c r="F341" s="119"/>
      <c r="G341" s="119"/>
      <c r="H341" s="119"/>
      <c r="I341" s="119"/>
    </row>
    <row r="342" spans="1:9" ht="20.25">
      <c r="A342" s="494" t="s">
        <v>771</v>
      </c>
      <c r="B342" s="494"/>
      <c r="C342" s="494"/>
      <c r="D342" s="494"/>
      <c r="E342" s="494"/>
      <c r="F342" s="494"/>
      <c r="G342" s="494"/>
      <c r="H342" s="494"/>
      <c r="I342" s="494"/>
    </row>
    <row r="343" spans="1:9" ht="20.25">
      <c r="A343" s="499" t="s">
        <v>772</v>
      </c>
      <c r="B343" s="499"/>
      <c r="C343" s="499"/>
      <c r="D343" s="499"/>
      <c r="E343" s="499"/>
      <c r="F343" s="499"/>
      <c r="G343" s="499"/>
      <c r="H343" s="499"/>
      <c r="I343" s="499"/>
    </row>
    <row r="344" spans="1:9" ht="20.25">
      <c r="A344" s="497" t="s">
        <v>43</v>
      </c>
      <c r="B344" s="469" t="s">
        <v>44</v>
      </c>
      <c r="C344" s="469" t="s">
        <v>45</v>
      </c>
      <c r="D344" s="495" t="s">
        <v>46</v>
      </c>
      <c r="E344" s="467" t="s">
        <v>47</v>
      </c>
      <c r="F344" s="467"/>
      <c r="G344" s="467"/>
      <c r="H344" s="496" t="s">
        <v>49</v>
      </c>
      <c r="I344" s="496" t="s">
        <v>48</v>
      </c>
    </row>
    <row r="345" spans="1:9" ht="20.25">
      <c r="A345" s="497"/>
      <c r="B345" s="469"/>
      <c r="C345" s="469"/>
      <c r="D345" s="495"/>
      <c r="E345" s="96">
        <v>2557</v>
      </c>
      <c r="F345" s="96">
        <v>2558</v>
      </c>
      <c r="G345" s="96">
        <v>2559</v>
      </c>
      <c r="H345" s="467"/>
      <c r="I345" s="467"/>
    </row>
    <row r="346" spans="1:9" ht="20.25">
      <c r="A346" s="314">
        <v>8.3</v>
      </c>
      <c r="B346" s="343" t="s">
        <v>1417</v>
      </c>
      <c r="C346" s="141"/>
      <c r="D346" s="316"/>
      <c r="E346" s="141"/>
      <c r="F346" s="317"/>
      <c r="G346" s="317"/>
      <c r="H346" s="141"/>
      <c r="I346" s="141"/>
    </row>
    <row r="347" spans="1:9" ht="20.25">
      <c r="A347" s="125">
        <v>1</v>
      </c>
      <c r="B347" s="318" t="s">
        <v>1418</v>
      </c>
      <c r="C347" s="125" t="s">
        <v>1419</v>
      </c>
      <c r="D347" s="310" t="s">
        <v>1421</v>
      </c>
      <c r="E347" s="135">
        <v>300000</v>
      </c>
      <c r="F347" s="328">
        <v>0</v>
      </c>
      <c r="G347" s="328">
        <v>0</v>
      </c>
      <c r="H347" s="125" t="s">
        <v>1575</v>
      </c>
      <c r="I347" s="125" t="s">
        <v>483</v>
      </c>
    </row>
    <row r="348" spans="1:9" ht="20.25">
      <c r="A348" s="320"/>
      <c r="B348" s="320" t="s">
        <v>1409</v>
      </c>
      <c r="C348" s="127" t="s">
        <v>1420</v>
      </c>
      <c r="D348" s="312"/>
      <c r="E348" s="127"/>
      <c r="F348" s="366"/>
      <c r="G348" s="366"/>
      <c r="H348" s="127" t="s">
        <v>1576</v>
      </c>
      <c r="I348" s="321"/>
    </row>
    <row r="349" spans="1:9" ht="21" thickBot="1">
      <c r="A349" s="503" t="s">
        <v>95</v>
      </c>
      <c r="B349" s="504"/>
      <c r="C349" s="504"/>
      <c r="D349" s="505"/>
      <c r="E349" s="246">
        <f>E347</f>
        <v>300000</v>
      </c>
      <c r="F349" s="402">
        <f>F347</f>
        <v>0</v>
      </c>
      <c r="G349" s="402">
        <f>G347</f>
        <v>0</v>
      </c>
      <c r="H349" s="245"/>
      <c r="I349" s="303"/>
    </row>
    <row r="350" ht="21" thickTop="1"/>
    <row r="363" ht="20.25">
      <c r="D363" s="166" t="s">
        <v>1535</v>
      </c>
    </row>
  </sheetData>
  <sheetProtection/>
  <mergeCells count="138">
    <mergeCell ref="A132:I132"/>
    <mergeCell ref="A131:I131"/>
    <mergeCell ref="A343:I343"/>
    <mergeCell ref="A342:I342"/>
    <mergeCell ref="A158:I158"/>
    <mergeCell ref="A157:I157"/>
    <mergeCell ref="A261:I261"/>
    <mergeCell ref="A262:I262"/>
    <mergeCell ref="A263:A264"/>
    <mergeCell ref="B263:B264"/>
    <mergeCell ref="D263:D264"/>
    <mergeCell ref="E263:G263"/>
    <mergeCell ref="H263:H264"/>
    <mergeCell ref="I289:I290"/>
    <mergeCell ref="A287:I287"/>
    <mergeCell ref="A289:A290"/>
    <mergeCell ref="E185:G185"/>
    <mergeCell ref="H185:H186"/>
    <mergeCell ref="I185:I186"/>
    <mergeCell ref="H159:H160"/>
    <mergeCell ref="A51:D51"/>
    <mergeCell ref="A183:I183"/>
    <mergeCell ref="A184:I184"/>
    <mergeCell ref="A185:A186"/>
    <mergeCell ref="B185:B186"/>
    <mergeCell ref="C185:C186"/>
    <mergeCell ref="A349:D349"/>
    <mergeCell ref="A210:I210"/>
    <mergeCell ref="A211:A212"/>
    <mergeCell ref="B211:B212"/>
    <mergeCell ref="C211:C212"/>
    <mergeCell ref="D211:D212"/>
    <mergeCell ref="A338:I338"/>
    <mergeCell ref="A339:I339"/>
    <mergeCell ref="A340:I340"/>
    <mergeCell ref="C263:C264"/>
    <mergeCell ref="E211:G211"/>
    <mergeCell ref="I263:I264"/>
    <mergeCell ref="H211:H212"/>
    <mergeCell ref="I211:I212"/>
    <mergeCell ref="E133:G133"/>
    <mergeCell ref="H133:H134"/>
    <mergeCell ref="A235:I235"/>
    <mergeCell ref="D185:D186"/>
    <mergeCell ref="B159:B160"/>
    <mergeCell ref="I159:I160"/>
    <mergeCell ref="A159:A160"/>
    <mergeCell ref="D159:D160"/>
    <mergeCell ref="E159:G159"/>
    <mergeCell ref="A133:A134"/>
    <mergeCell ref="B133:B134"/>
    <mergeCell ref="C133:C134"/>
    <mergeCell ref="D133:D134"/>
    <mergeCell ref="C159:C160"/>
    <mergeCell ref="I107:I108"/>
    <mergeCell ref="E59:G59"/>
    <mergeCell ref="A105:I105"/>
    <mergeCell ref="A106:I106"/>
    <mergeCell ref="A107:A108"/>
    <mergeCell ref="B107:B108"/>
    <mergeCell ref="C107:C108"/>
    <mergeCell ref="D107:D108"/>
    <mergeCell ref="E107:G107"/>
    <mergeCell ref="A80:I80"/>
    <mergeCell ref="A1:I1"/>
    <mergeCell ref="A2:I2"/>
    <mergeCell ref="A3:I3"/>
    <mergeCell ref="A57:I57"/>
    <mergeCell ref="A5:I5"/>
    <mergeCell ref="A6:I6"/>
    <mergeCell ref="E7:G7"/>
    <mergeCell ref="H7:H8"/>
    <mergeCell ref="I7:I8"/>
    <mergeCell ref="A7:A8"/>
    <mergeCell ref="A58:I58"/>
    <mergeCell ref="A79:I79"/>
    <mergeCell ref="I59:I60"/>
    <mergeCell ref="A59:A60"/>
    <mergeCell ref="B59:B60"/>
    <mergeCell ref="C59:C60"/>
    <mergeCell ref="D59:D60"/>
    <mergeCell ref="H59:H60"/>
    <mergeCell ref="H81:H82"/>
    <mergeCell ref="I81:I82"/>
    <mergeCell ref="A81:A82"/>
    <mergeCell ref="B81:B82"/>
    <mergeCell ref="I344:I345"/>
    <mergeCell ref="A344:A345"/>
    <mergeCell ref="B344:B345"/>
    <mergeCell ref="C344:C345"/>
    <mergeCell ref="D344:D345"/>
    <mergeCell ref="H344:H345"/>
    <mergeCell ref="E344:G344"/>
    <mergeCell ref="B7:B8"/>
    <mergeCell ref="C7:C8"/>
    <mergeCell ref="D7:D8"/>
    <mergeCell ref="A209:I209"/>
    <mergeCell ref="H107:H108"/>
    <mergeCell ref="C81:C82"/>
    <mergeCell ref="D81:D82"/>
    <mergeCell ref="I133:I134"/>
    <mergeCell ref="E81:G81"/>
    <mergeCell ref="A28:I28"/>
    <mergeCell ref="A236:I236"/>
    <mergeCell ref="A237:A238"/>
    <mergeCell ref="B237:B238"/>
    <mergeCell ref="C237:C238"/>
    <mergeCell ref="D237:D238"/>
    <mergeCell ref="E237:G237"/>
    <mergeCell ref="H237:H238"/>
    <mergeCell ref="I237:I238"/>
    <mergeCell ref="A29:I29"/>
    <mergeCell ref="A30:A31"/>
    <mergeCell ref="B30:B31"/>
    <mergeCell ref="C30:C31"/>
    <mergeCell ref="D30:D31"/>
    <mergeCell ref="E30:G30"/>
    <mergeCell ref="H30:H31"/>
    <mergeCell ref="I30:I31"/>
    <mergeCell ref="B289:B290"/>
    <mergeCell ref="A53:I53"/>
    <mergeCell ref="A54:I54"/>
    <mergeCell ref="A55:I55"/>
    <mergeCell ref="A288:I288"/>
    <mergeCell ref="C289:C290"/>
    <mergeCell ref="D289:D290"/>
    <mergeCell ref="E289:G289"/>
    <mergeCell ref="H289:H290"/>
    <mergeCell ref="A336:D336"/>
    <mergeCell ref="A313:I313"/>
    <mergeCell ref="A314:I314"/>
    <mergeCell ref="A315:A316"/>
    <mergeCell ref="B315:B316"/>
    <mergeCell ref="C315:C316"/>
    <mergeCell ref="D315:D316"/>
    <mergeCell ref="E315:G315"/>
    <mergeCell ref="H315:H316"/>
    <mergeCell ref="I315:I316"/>
  </mergeCells>
  <printOptions/>
  <pageMargins left="0.46" right="0.16" top="0.69" bottom="0.41" header="0.4330708661417323" footer="0.2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.28125" style="7" customWidth="1"/>
    <col min="2" max="2" width="14.00390625" style="7" customWidth="1"/>
    <col min="3" max="3" width="10.421875" style="7" customWidth="1"/>
    <col min="4" max="4" width="13.7109375" style="7" customWidth="1"/>
    <col min="5" max="5" width="23.28125" style="7" bestFit="1" customWidth="1"/>
    <col min="6" max="6" width="46.8515625" style="7" customWidth="1"/>
    <col min="7" max="7" width="16.00390625" style="7" customWidth="1"/>
    <col min="8" max="8" width="11.28125" style="7" bestFit="1" customWidth="1"/>
    <col min="9" max="16384" width="9.140625" style="7" customWidth="1"/>
  </cols>
  <sheetData>
    <row r="1" spans="1:7" ht="23.25">
      <c r="A1" s="516" t="s">
        <v>1450</v>
      </c>
      <c r="B1" s="516"/>
      <c r="C1" s="516"/>
      <c r="D1" s="516"/>
      <c r="E1" s="516"/>
      <c r="F1" s="516"/>
      <c r="G1" s="516"/>
    </row>
    <row r="2" spans="1:7" ht="29.25" customHeight="1">
      <c r="A2" s="516" t="s">
        <v>1451</v>
      </c>
      <c r="B2" s="516"/>
      <c r="C2" s="516"/>
      <c r="D2" s="516"/>
      <c r="E2" s="516"/>
      <c r="F2" s="516"/>
      <c r="G2" s="516"/>
    </row>
    <row r="3" spans="1:7" ht="17.25" customHeight="1">
      <c r="A3" s="16"/>
      <c r="B3" s="16"/>
      <c r="C3" s="16"/>
      <c r="D3" s="16"/>
      <c r="E3" s="16"/>
      <c r="F3" s="16"/>
      <c r="G3" s="16"/>
    </row>
    <row r="4" spans="1:7" ht="46.5">
      <c r="A4" s="17" t="s">
        <v>43</v>
      </c>
      <c r="B4" s="17" t="s">
        <v>1452</v>
      </c>
      <c r="C4" s="17" t="s">
        <v>1453</v>
      </c>
      <c r="D4" s="17" t="s">
        <v>1454</v>
      </c>
      <c r="E4" s="17" t="s">
        <v>1455</v>
      </c>
      <c r="F4" s="18" t="s">
        <v>1456</v>
      </c>
      <c r="G4" s="18" t="s">
        <v>13</v>
      </c>
    </row>
    <row r="5" spans="1:7" ht="23.25">
      <c r="A5" s="25">
        <v>1</v>
      </c>
      <c r="B5" s="25" t="s">
        <v>1457</v>
      </c>
      <c r="C5" s="25" t="s">
        <v>1641</v>
      </c>
      <c r="D5" s="25" t="s">
        <v>1458</v>
      </c>
      <c r="E5" s="25" t="s">
        <v>1435</v>
      </c>
      <c r="F5" s="28" t="s">
        <v>1462</v>
      </c>
      <c r="G5" s="30">
        <v>4080000</v>
      </c>
    </row>
    <row r="6" spans="1:7" ht="23.25">
      <c r="A6" s="26"/>
      <c r="B6" s="26"/>
      <c r="C6" s="26"/>
      <c r="D6" s="26"/>
      <c r="E6" s="26"/>
      <c r="F6" s="2" t="s">
        <v>1459</v>
      </c>
      <c r="G6" s="26"/>
    </row>
    <row r="7" spans="1:7" ht="23.25">
      <c r="A7" s="26"/>
      <c r="B7" s="26"/>
      <c r="C7" s="26"/>
      <c r="D7" s="26"/>
      <c r="E7" s="26"/>
      <c r="F7" s="26" t="s">
        <v>1460</v>
      </c>
      <c r="G7" s="26"/>
    </row>
    <row r="8" spans="1:7" ht="23.25">
      <c r="A8" s="26"/>
      <c r="B8" s="26"/>
      <c r="C8" s="26"/>
      <c r="D8" s="26"/>
      <c r="E8" s="26"/>
      <c r="F8" s="26" t="s">
        <v>1461</v>
      </c>
      <c r="G8" s="26"/>
    </row>
    <row r="9" spans="1:7" ht="23.25">
      <c r="A9" s="26"/>
      <c r="B9" s="26"/>
      <c r="C9" s="26"/>
      <c r="D9" s="26"/>
      <c r="E9" s="26"/>
      <c r="F9" s="26"/>
      <c r="G9" s="26"/>
    </row>
    <row r="10" spans="1:7" ht="23.25">
      <c r="A10" s="26"/>
      <c r="B10" s="26"/>
      <c r="C10" s="26"/>
      <c r="D10" s="26"/>
      <c r="E10" s="26"/>
      <c r="F10" s="26" t="s">
        <v>1463</v>
      </c>
      <c r="G10" s="3">
        <v>10840000</v>
      </c>
    </row>
    <row r="11" spans="1:7" ht="23.25">
      <c r="A11" s="26"/>
      <c r="B11" s="26"/>
      <c r="C11" s="26"/>
      <c r="D11" s="26"/>
      <c r="E11" s="26"/>
      <c r="F11" s="2" t="s">
        <v>1812</v>
      </c>
      <c r="G11" s="26"/>
    </row>
    <row r="12" spans="1:7" ht="23.25">
      <c r="A12" s="26"/>
      <c r="B12" s="26"/>
      <c r="C12" s="26"/>
      <c r="D12" s="26"/>
      <c r="E12" s="26"/>
      <c r="F12" s="26" t="s">
        <v>1464</v>
      </c>
      <c r="G12" s="26"/>
    </row>
    <row r="13" spans="1:7" ht="23.25">
      <c r="A13" s="26"/>
      <c r="B13" s="26"/>
      <c r="C13" s="26"/>
      <c r="D13" s="26"/>
      <c r="E13" s="26"/>
      <c r="F13" s="26" t="s">
        <v>1465</v>
      </c>
      <c r="G13" s="26"/>
    </row>
    <row r="14" spans="1:7" ht="23.25">
      <c r="A14" s="26"/>
      <c r="B14" s="26"/>
      <c r="C14" s="26"/>
      <c r="D14" s="26"/>
      <c r="E14" s="26"/>
      <c r="F14" s="26"/>
      <c r="G14" s="26"/>
    </row>
    <row r="15" spans="1:7" ht="23.25">
      <c r="A15" s="26"/>
      <c r="B15" s="26"/>
      <c r="C15" s="26"/>
      <c r="D15" s="26"/>
      <c r="E15" s="26"/>
      <c r="F15" s="29" t="s">
        <v>1466</v>
      </c>
      <c r="G15" s="31">
        <v>5000000</v>
      </c>
    </row>
    <row r="16" spans="1:7" ht="23.25">
      <c r="A16" s="26"/>
      <c r="B16" s="26"/>
      <c r="C16" s="26"/>
      <c r="D16" s="26"/>
      <c r="E16" s="26"/>
      <c r="F16" s="26" t="s">
        <v>1467</v>
      </c>
      <c r="G16" s="26"/>
    </row>
    <row r="17" spans="1:7" ht="23.25">
      <c r="A17" s="26"/>
      <c r="B17" s="26"/>
      <c r="C17" s="26"/>
      <c r="D17" s="26"/>
      <c r="E17" s="26"/>
      <c r="F17" s="2" t="s">
        <v>371</v>
      </c>
      <c r="G17" s="26"/>
    </row>
    <row r="18" spans="1:7" ht="23.25">
      <c r="A18" s="26"/>
      <c r="B18" s="26"/>
      <c r="C18" s="26"/>
      <c r="D18" s="26"/>
      <c r="E18" s="26"/>
      <c r="F18" s="2"/>
      <c r="G18" s="26"/>
    </row>
    <row r="19" spans="1:8" ht="23.25">
      <c r="A19" s="26"/>
      <c r="B19" s="26"/>
      <c r="C19" s="26"/>
      <c r="D19" s="26"/>
      <c r="E19" s="26"/>
      <c r="F19" s="2" t="s">
        <v>1468</v>
      </c>
      <c r="G19" s="31">
        <v>3000000</v>
      </c>
      <c r="H19" s="20"/>
    </row>
    <row r="20" spans="1:8" ht="23.25">
      <c r="A20" s="26"/>
      <c r="B20" s="26"/>
      <c r="C20" s="26"/>
      <c r="D20" s="26"/>
      <c r="E20" s="26"/>
      <c r="F20" s="2" t="s">
        <v>1609</v>
      </c>
      <c r="G20" s="2"/>
      <c r="H20" s="20"/>
    </row>
    <row r="21" spans="1:8" ht="23.25">
      <c r="A21" s="26"/>
      <c r="B21" s="26"/>
      <c r="C21" s="26"/>
      <c r="D21" s="26"/>
      <c r="E21" s="26"/>
      <c r="F21" s="2" t="s">
        <v>466</v>
      </c>
      <c r="G21" s="26"/>
      <c r="H21" s="19"/>
    </row>
    <row r="22" spans="1:7" ht="23.25">
      <c r="A22" s="27"/>
      <c r="B22" s="27"/>
      <c r="C22" s="27"/>
      <c r="D22" s="27"/>
      <c r="E22" s="27"/>
      <c r="F22" s="27"/>
      <c r="G22" s="27"/>
    </row>
    <row r="23" spans="1:7" ht="46.5">
      <c r="A23" s="35" t="s">
        <v>43</v>
      </c>
      <c r="B23" s="17" t="s">
        <v>1452</v>
      </c>
      <c r="C23" s="17" t="s">
        <v>1453</v>
      </c>
      <c r="D23" s="35" t="s">
        <v>1454</v>
      </c>
      <c r="E23" s="17" t="s">
        <v>1455</v>
      </c>
      <c r="F23" s="18" t="s">
        <v>1456</v>
      </c>
      <c r="G23" s="18" t="s">
        <v>13</v>
      </c>
    </row>
    <row r="24" spans="1:7" ht="23.25">
      <c r="A24" s="32"/>
      <c r="B24" s="36"/>
      <c r="C24" s="36"/>
      <c r="D24" s="25"/>
      <c r="E24" s="36"/>
      <c r="F24" s="28" t="s">
        <v>372</v>
      </c>
      <c r="G24" s="44">
        <v>5000000</v>
      </c>
    </row>
    <row r="25" spans="1:8" ht="23.25">
      <c r="A25" s="23"/>
      <c r="B25" s="26"/>
      <c r="C25" s="26"/>
      <c r="D25" s="26"/>
      <c r="E25" s="26"/>
      <c r="F25" s="26" t="s">
        <v>373</v>
      </c>
      <c r="G25" s="26"/>
      <c r="H25" s="19"/>
    </row>
    <row r="26" spans="1:8" ht="23.25">
      <c r="A26" s="23"/>
      <c r="B26" s="26"/>
      <c r="C26" s="26"/>
      <c r="D26" s="26"/>
      <c r="E26" s="26"/>
      <c r="F26" s="2" t="s">
        <v>371</v>
      </c>
      <c r="G26" s="26"/>
      <c r="H26" s="20"/>
    </row>
    <row r="27" spans="1:7" ht="21" customHeight="1">
      <c r="A27" s="23"/>
      <c r="B27" s="26"/>
      <c r="C27" s="26"/>
      <c r="D27" s="26"/>
      <c r="E27" s="26"/>
      <c r="F27" s="26"/>
      <c r="G27" s="26"/>
    </row>
    <row r="28" spans="1:7" ht="23.25">
      <c r="A28" s="23"/>
      <c r="B28" s="26"/>
      <c r="C28" s="26"/>
      <c r="D28" s="26"/>
      <c r="E28" s="26"/>
      <c r="F28" s="26" t="s">
        <v>374</v>
      </c>
      <c r="G28" s="34">
        <v>2280000</v>
      </c>
    </row>
    <row r="29" spans="1:7" ht="23.25">
      <c r="A29" s="23"/>
      <c r="B29" s="26"/>
      <c r="C29" s="26"/>
      <c r="D29" s="26"/>
      <c r="E29" s="26"/>
      <c r="F29" s="26" t="s">
        <v>375</v>
      </c>
      <c r="G29" s="26"/>
    </row>
    <row r="30" spans="1:7" ht="23.25">
      <c r="A30" s="23"/>
      <c r="B30" s="26"/>
      <c r="C30" s="26"/>
      <c r="D30" s="26"/>
      <c r="E30" s="26"/>
      <c r="F30" s="2" t="s">
        <v>376</v>
      </c>
      <c r="G30" s="26"/>
    </row>
    <row r="31" spans="1:7" ht="19.5" customHeight="1">
      <c r="A31" s="23"/>
      <c r="B31" s="26"/>
      <c r="C31" s="26"/>
      <c r="D31" s="26"/>
      <c r="E31" s="23"/>
      <c r="F31" s="26"/>
      <c r="G31" s="26"/>
    </row>
    <row r="32" spans="1:7" ht="23.25">
      <c r="A32" s="23"/>
      <c r="B32" s="26"/>
      <c r="C32" s="26"/>
      <c r="D32" s="26"/>
      <c r="E32" s="23"/>
      <c r="F32" s="2" t="s">
        <v>377</v>
      </c>
      <c r="G32" s="31">
        <v>7000000</v>
      </c>
    </row>
    <row r="33" spans="1:7" ht="23.25">
      <c r="A33" s="23"/>
      <c r="B33" s="26"/>
      <c r="C33" s="26"/>
      <c r="D33" s="26"/>
      <c r="E33" s="23"/>
      <c r="F33" s="2" t="s">
        <v>468</v>
      </c>
      <c r="G33" s="45"/>
    </row>
    <row r="34" spans="1:7" ht="23.25">
      <c r="A34" s="23"/>
      <c r="B34" s="26"/>
      <c r="C34" s="26"/>
      <c r="D34" s="26"/>
      <c r="E34" s="26"/>
      <c r="F34" s="2" t="s">
        <v>1610</v>
      </c>
      <c r="G34" s="2"/>
    </row>
    <row r="35" spans="1:7" ht="23.25">
      <c r="A35" s="23"/>
      <c r="B35" s="26"/>
      <c r="C35" s="26"/>
      <c r="D35" s="26"/>
      <c r="E35" s="26"/>
      <c r="F35" s="26"/>
      <c r="G35" s="26"/>
    </row>
    <row r="36" spans="1:7" ht="23.25">
      <c r="A36" s="23"/>
      <c r="B36" s="26"/>
      <c r="C36" s="26"/>
      <c r="D36" s="26"/>
      <c r="E36" s="26"/>
      <c r="F36" s="29" t="s">
        <v>427</v>
      </c>
      <c r="G36" s="26"/>
    </row>
    <row r="37" spans="1:7" ht="23.25">
      <c r="A37" s="23"/>
      <c r="B37" s="26"/>
      <c r="C37" s="26"/>
      <c r="D37" s="26"/>
      <c r="E37" s="26"/>
      <c r="F37" s="26" t="s">
        <v>1612</v>
      </c>
      <c r="G37" s="3">
        <v>500000</v>
      </c>
    </row>
    <row r="38" spans="1:7" ht="23.25">
      <c r="A38" s="23"/>
      <c r="B38" s="26"/>
      <c r="C38" s="26"/>
      <c r="D38" s="26"/>
      <c r="E38" s="26"/>
      <c r="F38" s="2" t="s">
        <v>1611</v>
      </c>
      <c r="G38" s="26"/>
    </row>
    <row r="39" spans="1:7" ht="23.25">
      <c r="A39" s="23"/>
      <c r="B39" s="26"/>
      <c r="C39" s="26"/>
      <c r="D39" s="26"/>
      <c r="E39" s="26"/>
      <c r="F39" s="29"/>
      <c r="G39" s="31"/>
    </row>
    <row r="40" spans="1:7" ht="23.25">
      <c r="A40" s="23"/>
      <c r="B40" s="26"/>
      <c r="C40" s="26"/>
      <c r="D40" s="26"/>
      <c r="E40" s="26"/>
      <c r="F40" s="2" t="s">
        <v>428</v>
      </c>
      <c r="G40" s="34">
        <v>5000000</v>
      </c>
    </row>
    <row r="41" spans="1:7" ht="23.25">
      <c r="A41" s="23"/>
      <c r="B41" s="26"/>
      <c r="C41" s="26"/>
      <c r="D41" s="26"/>
      <c r="E41" s="26"/>
      <c r="F41" s="26" t="s">
        <v>1613</v>
      </c>
      <c r="G41" s="26"/>
    </row>
    <row r="42" spans="1:7" ht="20.25" customHeight="1">
      <c r="A42" s="23"/>
      <c r="B42" s="26"/>
      <c r="C42" s="26"/>
      <c r="D42" s="26"/>
      <c r="E42" s="26"/>
      <c r="F42" s="26"/>
      <c r="G42" s="26"/>
    </row>
    <row r="43" spans="1:7" ht="23.25">
      <c r="A43" s="23"/>
      <c r="B43" s="26"/>
      <c r="C43" s="26"/>
      <c r="D43" s="26"/>
      <c r="E43" s="26"/>
      <c r="F43" s="26" t="s">
        <v>429</v>
      </c>
      <c r="G43" s="34">
        <v>2000000</v>
      </c>
    </row>
    <row r="44" spans="1:7" ht="23.25">
      <c r="A44" s="24"/>
      <c r="B44" s="27"/>
      <c r="C44" s="27"/>
      <c r="D44" s="27"/>
      <c r="E44" s="27"/>
      <c r="F44" s="27" t="s">
        <v>430</v>
      </c>
      <c r="G44" s="27"/>
    </row>
    <row r="45" spans="1:7" ht="46.5">
      <c r="A45" s="35" t="s">
        <v>43</v>
      </c>
      <c r="B45" s="17" t="s">
        <v>1452</v>
      </c>
      <c r="C45" s="17" t="s">
        <v>1453</v>
      </c>
      <c r="D45" s="35" t="s">
        <v>1454</v>
      </c>
      <c r="E45" s="17" t="s">
        <v>1455</v>
      </c>
      <c r="F45" s="18" t="s">
        <v>1456</v>
      </c>
      <c r="G45" s="18" t="s">
        <v>13</v>
      </c>
    </row>
    <row r="46" spans="1:7" ht="23.25">
      <c r="A46" s="38"/>
      <c r="B46" s="39"/>
      <c r="C46" s="39"/>
      <c r="D46" s="38"/>
      <c r="E46" s="39"/>
      <c r="F46" s="2" t="s">
        <v>222</v>
      </c>
      <c r="G46" s="42">
        <v>900000</v>
      </c>
    </row>
    <row r="47" spans="1:7" ht="23.25">
      <c r="A47" s="38"/>
      <c r="B47" s="39"/>
      <c r="C47" s="39"/>
      <c r="D47" s="38"/>
      <c r="E47" s="39"/>
      <c r="F47" s="26" t="s">
        <v>1906</v>
      </c>
      <c r="G47" s="40"/>
    </row>
    <row r="48" spans="1:7" ht="23.25">
      <c r="A48" s="38"/>
      <c r="B48" s="39"/>
      <c r="C48" s="39"/>
      <c r="D48" s="38"/>
      <c r="E48" s="39"/>
      <c r="F48" s="26" t="s">
        <v>1614</v>
      </c>
      <c r="G48" s="40"/>
    </row>
    <row r="49" spans="1:7" ht="23.25">
      <c r="A49" s="38"/>
      <c r="B49" s="39"/>
      <c r="C49" s="39"/>
      <c r="D49" s="38"/>
      <c r="E49" s="39"/>
      <c r="G49" s="40"/>
    </row>
    <row r="50" spans="1:7" ht="23.25">
      <c r="A50" s="38"/>
      <c r="B50" s="39"/>
      <c r="C50" s="39"/>
      <c r="D50" s="38"/>
      <c r="E50" s="39"/>
      <c r="F50" s="26" t="s">
        <v>223</v>
      </c>
      <c r="G50" s="42">
        <v>2040000</v>
      </c>
    </row>
    <row r="51" spans="1:7" ht="23.25">
      <c r="A51" s="38"/>
      <c r="B51" s="39"/>
      <c r="C51" s="39"/>
      <c r="D51" s="38"/>
      <c r="E51" s="39"/>
      <c r="F51" s="26" t="s">
        <v>224</v>
      </c>
      <c r="G51" s="40"/>
    </row>
    <row r="52" spans="1:7" ht="23.25">
      <c r="A52" s="38"/>
      <c r="B52" s="39"/>
      <c r="C52" s="39"/>
      <c r="D52" s="38"/>
      <c r="E52" s="39"/>
      <c r="F52" s="26" t="s">
        <v>225</v>
      </c>
      <c r="G52" s="40"/>
    </row>
    <row r="53" spans="1:7" ht="23.25">
      <c r="A53" s="38"/>
      <c r="B53" s="39"/>
      <c r="C53" s="39"/>
      <c r="D53" s="38"/>
      <c r="E53" s="39"/>
      <c r="F53" s="26"/>
      <c r="G53" s="40"/>
    </row>
    <row r="54" spans="1:7" ht="23.25">
      <c r="A54" s="38"/>
      <c r="B54" s="39"/>
      <c r="C54" s="39"/>
      <c r="D54" s="38"/>
      <c r="E54" s="39"/>
      <c r="F54" s="29" t="s">
        <v>228</v>
      </c>
      <c r="G54" s="42">
        <v>1300000</v>
      </c>
    </row>
    <row r="55" spans="1:7" ht="23.25">
      <c r="A55" s="38"/>
      <c r="B55" s="39"/>
      <c r="C55" s="39"/>
      <c r="D55" s="38"/>
      <c r="E55" s="39"/>
      <c r="F55" s="29" t="s">
        <v>229</v>
      </c>
      <c r="G55" s="40"/>
    </row>
    <row r="56" spans="1:7" ht="23.25">
      <c r="A56" s="38"/>
      <c r="B56" s="39"/>
      <c r="C56" s="39"/>
      <c r="D56" s="38"/>
      <c r="E56" s="39"/>
      <c r="F56" s="29" t="s">
        <v>230</v>
      </c>
      <c r="G56" s="40"/>
    </row>
    <row r="57" spans="1:7" ht="23.25">
      <c r="A57" s="38"/>
      <c r="B57" s="39"/>
      <c r="C57" s="39"/>
      <c r="D57" s="38"/>
      <c r="E57" s="39"/>
      <c r="F57" s="26" t="s">
        <v>231</v>
      </c>
      <c r="G57" s="40"/>
    </row>
    <row r="58" spans="1:7" ht="23.25">
      <c r="A58" s="38"/>
      <c r="B58" s="39"/>
      <c r="C58" s="39"/>
      <c r="D58" s="38"/>
      <c r="E58" s="39"/>
      <c r="F58" s="26"/>
      <c r="G58" s="40"/>
    </row>
    <row r="59" spans="1:7" ht="23.25">
      <c r="A59" s="38"/>
      <c r="B59" s="39"/>
      <c r="C59" s="39"/>
      <c r="D59" s="38"/>
      <c r="E59" s="39"/>
      <c r="F59" s="41" t="s">
        <v>227</v>
      </c>
      <c r="G59" s="42">
        <v>3000000</v>
      </c>
    </row>
    <row r="60" spans="1:7" ht="23.25">
      <c r="A60" s="38"/>
      <c r="B60" s="39"/>
      <c r="C60" s="39"/>
      <c r="D60" s="38"/>
      <c r="E60" s="39"/>
      <c r="F60" s="41" t="s">
        <v>432</v>
      </c>
      <c r="G60" s="40"/>
    </row>
    <row r="61" spans="1:7" ht="23.25">
      <c r="A61" s="23"/>
      <c r="B61" s="26"/>
      <c r="C61" s="26"/>
      <c r="D61" s="26"/>
      <c r="E61" s="26"/>
      <c r="F61" s="29" t="s">
        <v>431</v>
      </c>
      <c r="G61" s="31"/>
    </row>
    <row r="62" spans="1:7" ht="23.25">
      <c r="A62" s="23"/>
      <c r="B62" s="26"/>
      <c r="C62" s="26"/>
      <c r="D62" s="26"/>
      <c r="E62" s="26"/>
      <c r="F62" s="26"/>
      <c r="G62" s="26"/>
    </row>
    <row r="63" spans="1:7" ht="23.25">
      <c r="A63" s="24"/>
      <c r="B63" s="27"/>
      <c r="C63" s="27"/>
      <c r="D63" s="27"/>
      <c r="E63" s="27"/>
      <c r="F63" s="27"/>
      <c r="G63" s="27"/>
    </row>
    <row r="64" spans="5:7" ht="31.5" customHeight="1">
      <c r="E64" s="37" t="s">
        <v>1387</v>
      </c>
      <c r="G64" s="21" t="s">
        <v>1389</v>
      </c>
    </row>
    <row r="65" spans="5:6" ht="23.25">
      <c r="E65" s="37"/>
      <c r="F65" s="33" t="s">
        <v>1390</v>
      </c>
    </row>
    <row r="66" spans="5:6" ht="23.25">
      <c r="E66" s="37" t="s">
        <v>1388</v>
      </c>
      <c r="F66" s="16" t="s">
        <v>1391</v>
      </c>
    </row>
    <row r="67" spans="6:13" ht="23.25">
      <c r="F67" s="19"/>
      <c r="G67" s="19"/>
      <c r="H67" s="19"/>
      <c r="I67" s="19"/>
      <c r="J67" s="19"/>
      <c r="K67" s="19"/>
      <c r="L67" s="19"/>
      <c r="M67" s="19"/>
    </row>
    <row r="68" spans="6:13" ht="23.25">
      <c r="F68" s="22"/>
      <c r="G68" s="5"/>
      <c r="H68" s="4"/>
      <c r="I68" s="6"/>
      <c r="J68" s="6"/>
      <c r="K68" s="5"/>
      <c r="L68" s="5"/>
      <c r="M68" s="19"/>
    </row>
    <row r="69" spans="6:13" ht="23.25">
      <c r="F69" s="19"/>
      <c r="G69" s="43"/>
      <c r="H69" s="4"/>
      <c r="I69" s="1"/>
      <c r="J69" s="1"/>
      <c r="K69" s="5"/>
      <c r="L69" s="5"/>
      <c r="M69" s="19"/>
    </row>
    <row r="70" spans="6:13" ht="23.25">
      <c r="F70" s="19"/>
      <c r="G70" s="19"/>
      <c r="H70" s="19"/>
      <c r="I70" s="19"/>
      <c r="J70" s="19"/>
      <c r="K70" s="19"/>
      <c r="L70" s="19"/>
      <c r="M70" s="19"/>
    </row>
    <row r="71" spans="6:7" ht="23.25">
      <c r="F71" s="19"/>
      <c r="G71" s="19"/>
    </row>
  </sheetData>
  <sheetProtection/>
  <mergeCells count="2">
    <mergeCell ref="A1:G1"/>
    <mergeCell ref="A2:G2"/>
  </mergeCells>
  <printOptions/>
  <pageMargins left="0.75" right="0.75" top="0.54" bottom="0.39" header="0.36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3.421875" style="7" customWidth="1"/>
    <col min="2" max="2" width="7.8515625" style="7" customWidth="1"/>
    <col min="3" max="3" width="34.421875" style="7" customWidth="1"/>
    <col min="4" max="4" width="16.140625" style="7" customWidth="1"/>
    <col min="5" max="5" width="17.421875" style="7" customWidth="1"/>
    <col min="6" max="16384" width="9.140625" style="7" customWidth="1"/>
  </cols>
  <sheetData>
    <row r="1" spans="2:3" ht="38.25" customHeight="1">
      <c r="B1" s="519"/>
      <c r="C1" s="519"/>
    </row>
    <row r="2" spans="1:5" ht="23.25" customHeight="1">
      <c r="A2" s="517" t="s">
        <v>1814</v>
      </c>
      <c r="B2" s="520" t="s">
        <v>1816</v>
      </c>
      <c r="C2" s="520" t="s">
        <v>1815</v>
      </c>
      <c r="D2" s="9" t="s">
        <v>45</v>
      </c>
      <c r="E2" s="15" t="s">
        <v>46</v>
      </c>
    </row>
    <row r="3" spans="1:5" ht="23.25">
      <c r="A3" s="518"/>
      <c r="B3" s="520"/>
      <c r="C3" s="520"/>
      <c r="D3" s="8"/>
      <c r="E3" s="10"/>
    </row>
    <row r="4" spans="1:5" ht="23.25">
      <c r="A4" s="11"/>
      <c r="B4" s="12"/>
      <c r="C4" s="13"/>
      <c r="D4" s="11"/>
      <c r="E4" s="11"/>
    </row>
    <row r="5" spans="1:5" ht="23.25">
      <c r="A5" s="11"/>
      <c r="B5" s="14"/>
      <c r="C5" s="13"/>
      <c r="D5" s="11"/>
      <c r="E5" s="11"/>
    </row>
    <row r="6" spans="1:5" ht="23.25">
      <c r="A6" s="11"/>
      <c r="B6" s="11"/>
      <c r="C6" s="11"/>
      <c r="D6" s="11"/>
      <c r="E6" s="11"/>
    </row>
    <row r="7" spans="1:5" ht="23.25">
      <c r="A7" s="11"/>
      <c r="B7" s="11"/>
      <c r="C7" s="11"/>
      <c r="D7" s="11"/>
      <c r="E7" s="11"/>
    </row>
    <row r="8" spans="1:5" ht="23.25">
      <c r="A8" s="11"/>
      <c r="B8" s="11"/>
      <c r="C8" s="11"/>
      <c r="D8" s="11"/>
      <c r="E8" s="11"/>
    </row>
    <row r="9" spans="1:5" ht="23.25">
      <c r="A9" s="11"/>
      <c r="B9" s="11"/>
      <c r="C9" s="11"/>
      <c r="D9" s="11"/>
      <c r="E9" s="11"/>
    </row>
    <row r="10" spans="1:5" ht="23.25">
      <c r="A10" s="11"/>
      <c r="B10" s="11"/>
      <c r="C10" s="11"/>
      <c r="D10" s="11"/>
      <c r="E10" s="11"/>
    </row>
    <row r="11" spans="1:5" ht="23.25">
      <c r="A11" s="11"/>
      <c r="B11" s="11"/>
      <c r="C11" s="11"/>
      <c r="D11" s="11"/>
      <c r="E11" s="11"/>
    </row>
    <row r="12" spans="1:5" ht="23.25">
      <c r="A12" s="11"/>
      <c r="B12" s="11"/>
      <c r="C12" s="11"/>
      <c r="D12" s="11"/>
      <c r="E12" s="11"/>
    </row>
    <row r="13" spans="1:5" ht="23.25">
      <c r="A13" s="11"/>
      <c r="B13" s="11"/>
      <c r="C13" s="11"/>
      <c r="D13" s="11"/>
      <c r="E13" s="11"/>
    </row>
    <row r="14" spans="1:5" ht="23.25">
      <c r="A14" s="11"/>
      <c r="B14" s="11"/>
      <c r="C14" s="11"/>
      <c r="D14" s="11"/>
      <c r="E14" s="11"/>
    </row>
    <row r="15" spans="1:5" ht="23.25">
      <c r="A15" s="11"/>
      <c r="B15" s="11"/>
      <c r="C15" s="11"/>
      <c r="D15" s="11"/>
      <c r="E15" s="11"/>
    </row>
    <row r="16" spans="1:5" ht="23.25">
      <c r="A16" s="11"/>
      <c r="B16" s="11"/>
      <c r="C16" s="11"/>
      <c r="D16" s="11"/>
      <c r="E16" s="11"/>
    </row>
    <row r="17" spans="1:5" ht="23.25">
      <c r="A17" s="11"/>
      <c r="B17" s="11"/>
      <c r="C17" s="11"/>
      <c r="D17" s="11"/>
      <c r="E17" s="11"/>
    </row>
    <row r="18" spans="1:5" ht="23.25">
      <c r="A18" s="11"/>
      <c r="B18" s="11"/>
      <c r="C18" s="11"/>
      <c r="D18" s="11"/>
      <c r="E18" s="11"/>
    </row>
    <row r="19" spans="1:5" ht="23.25">
      <c r="A19" s="11"/>
      <c r="B19" s="11"/>
      <c r="C19" s="11"/>
      <c r="D19" s="11"/>
      <c r="E19" s="11"/>
    </row>
    <row r="20" spans="1:5" ht="23.25">
      <c r="A20" s="11"/>
      <c r="B20" s="11"/>
      <c r="C20" s="11"/>
      <c r="D20" s="11"/>
      <c r="E20" s="11"/>
    </row>
    <row r="21" spans="1:5" ht="23.25">
      <c r="A21" s="11"/>
      <c r="B21" s="11"/>
      <c r="C21" s="11"/>
      <c r="D21" s="11"/>
      <c r="E21" s="11"/>
    </row>
    <row r="22" spans="1:5" ht="23.25">
      <c r="A22" s="11"/>
      <c r="B22" s="11"/>
      <c r="C22" s="11"/>
      <c r="D22" s="11"/>
      <c r="E22" s="11"/>
    </row>
    <row r="23" spans="1:5" ht="23.25">
      <c r="A23" s="11"/>
      <c r="B23" s="11"/>
      <c r="C23" s="11"/>
      <c r="D23" s="11"/>
      <c r="E23" s="11"/>
    </row>
    <row r="24" spans="1:5" ht="23.25">
      <c r="A24" s="11"/>
      <c r="B24" s="11"/>
      <c r="C24" s="11"/>
      <c r="D24" s="11"/>
      <c r="E24" s="11"/>
    </row>
    <row r="25" spans="1:5" ht="23.25">
      <c r="A25" s="11"/>
      <c r="B25" s="11"/>
      <c r="C25" s="11"/>
      <c r="D25" s="11"/>
      <c r="E25" s="11"/>
    </row>
    <row r="26" spans="1:5" ht="23.25">
      <c r="A26" s="11"/>
      <c r="B26" s="11"/>
      <c r="C26" s="11"/>
      <c r="D26" s="11"/>
      <c r="E26" s="11"/>
    </row>
    <row r="27" spans="1:5" ht="23.25">
      <c r="A27" s="11"/>
      <c r="B27" s="11"/>
      <c r="C27" s="11"/>
      <c r="D27" s="11"/>
      <c r="E27" s="11"/>
    </row>
    <row r="28" spans="1:5" ht="23.25">
      <c r="A28" s="11"/>
      <c r="B28" s="11"/>
      <c r="C28" s="11"/>
      <c r="D28" s="11"/>
      <c r="E28" s="11"/>
    </row>
    <row r="29" spans="1:5" ht="23.25">
      <c r="A29" s="11"/>
      <c r="B29" s="11"/>
      <c r="C29" s="11"/>
      <c r="D29" s="11"/>
      <c r="E29" s="11"/>
    </row>
    <row r="30" spans="1:5" ht="23.25">
      <c r="A30" s="11"/>
      <c r="B30" s="11"/>
      <c r="C30" s="11"/>
      <c r="D30" s="11"/>
      <c r="E30" s="11"/>
    </row>
  </sheetData>
  <sheetProtection/>
  <mergeCells count="4">
    <mergeCell ref="A2:A3"/>
    <mergeCell ref="B1:C1"/>
    <mergeCell ref="B2:B3"/>
    <mergeCell ref="C2:C3"/>
  </mergeCells>
  <printOptions/>
  <pageMargins left="0.48" right="0.16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1">
      <selection activeCell="B4" sqref="B4"/>
    </sheetView>
  </sheetViews>
  <sheetFormatPr defaultColWidth="9.140625" defaultRowHeight="12.75"/>
  <cols>
    <col min="1" max="1" width="12.7109375" style="49" customWidth="1"/>
    <col min="2" max="2" width="52.8515625" style="46" customWidth="1"/>
    <col min="3" max="3" width="45.00390625" style="46" customWidth="1"/>
    <col min="4" max="4" width="24.421875" style="63" customWidth="1"/>
    <col min="5" max="16384" width="9.140625" style="46" customWidth="1"/>
  </cols>
  <sheetData>
    <row r="1" spans="1:7" ht="30.75" customHeight="1">
      <c r="A1" s="521" t="s">
        <v>1442</v>
      </c>
      <c r="B1" s="521"/>
      <c r="C1" s="521"/>
      <c r="D1" s="521"/>
      <c r="E1" s="51"/>
      <c r="F1" s="51"/>
      <c r="G1" s="51"/>
    </row>
    <row r="2" spans="1:7" ht="24.75" customHeight="1">
      <c r="A2" s="521" t="s">
        <v>1443</v>
      </c>
      <c r="B2" s="521"/>
      <c r="C2" s="521"/>
      <c r="D2" s="521"/>
      <c r="E2" s="51"/>
      <c r="F2" s="51"/>
      <c r="G2" s="51"/>
    </row>
    <row r="3" spans="1:7" ht="24.75" customHeight="1">
      <c r="A3" s="52"/>
      <c r="B3" s="51"/>
      <c r="C3" s="51"/>
      <c r="D3" s="51"/>
      <c r="E3" s="51"/>
      <c r="F3" s="51"/>
      <c r="G3" s="51"/>
    </row>
    <row r="4" spans="1:4" ht="45.75" customHeight="1">
      <c r="A4" s="53" t="s">
        <v>52</v>
      </c>
      <c r="B4" s="53" t="s">
        <v>50</v>
      </c>
      <c r="C4" s="53" t="s">
        <v>51</v>
      </c>
      <c r="D4" s="54" t="s">
        <v>364</v>
      </c>
    </row>
    <row r="5" spans="1:7" ht="24.75" customHeight="1">
      <c r="A5" s="48">
        <v>1</v>
      </c>
      <c r="B5" s="50" t="s">
        <v>442</v>
      </c>
      <c r="C5" s="50" t="s">
        <v>443</v>
      </c>
      <c r="D5" s="55">
        <v>2500000</v>
      </c>
      <c r="E5" s="56"/>
      <c r="F5" s="56"/>
      <c r="G5" s="56"/>
    </row>
    <row r="6" spans="1:7" ht="24.75" customHeight="1">
      <c r="A6" s="48"/>
      <c r="B6" s="50"/>
      <c r="C6" s="50" t="s">
        <v>444</v>
      </c>
      <c r="D6" s="55"/>
      <c r="E6" s="56"/>
      <c r="F6" s="56"/>
      <c r="G6" s="56"/>
    </row>
    <row r="7" spans="1:7" ht="24.75" customHeight="1">
      <c r="A7" s="48">
        <v>2</v>
      </c>
      <c r="B7" s="50" t="s">
        <v>1810</v>
      </c>
      <c r="C7" s="50" t="s">
        <v>443</v>
      </c>
      <c r="D7" s="55">
        <v>2000000</v>
      </c>
      <c r="E7" s="56"/>
      <c r="F7" s="56"/>
      <c r="G7" s="56"/>
    </row>
    <row r="8" spans="1:7" ht="24.75" customHeight="1">
      <c r="A8" s="48"/>
      <c r="B8" s="50"/>
      <c r="C8" s="50" t="s">
        <v>1811</v>
      </c>
      <c r="D8" s="55"/>
      <c r="E8" s="56"/>
      <c r="F8" s="56"/>
      <c r="G8" s="56"/>
    </row>
    <row r="9" spans="1:7" ht="24.75" customHeight="1">
      <c r="A9" s="48">
        <v>3</v>
      </c>
      <c r="B9" s="50" t="s">
        <v>456</v>
      </c>
      <c r="C9" s="50" t="s">
        <v>457</v>
      </c>
      <c r="D9" s="57" t="s">
        <v>459</v>
      </c>
      <c r="E9" s="56"/>
      <c r="F9" s="56"/>
      <c r="G9" s="56"/>
    </row>
    <row r="10" spans="1:7" ht="24.75" customHeight="1">
      <c r="A10" s="48"/>
      <c r="B10" s="50"/>
      <c r="C10" s="50" t="s">
        <v>458</v>
      </c>
      <c r="D10" s="55"/>
      <c r="E10" s="56"/>
      <c r="F10" s="56"/>
      <c r="G10" s="56"/>
    </row>
    <row r="11" spans="1:7" ht="24.75" customHeight="1">
      <c r="A11" s="48">
        <v>4</v>
      </c>
      <c r="B11" s="50" t="s">
        <v>464</v>
      </c>
      <c r="C11" s="50" t="s">
        <v>463</v>
      </c>
      <c r="D11" s="55">
        <v>2000000</v>
      </c>
      <c r="E11" s="56"/>
      <c r="F11" s="56"/>
      <c r="G11" s="56"/>
    </row>
    <row r="12" spans="1:7" ht="24.75" customHeight="1">
      <c r="A12" s="48">
        <v>5</v>
      </c>
      <c r="B12" s="50" t="s">
        <v>1803</v>
      </c>
      <c r="C12" s="50" t="s">
        <v>463</v>
      </c>
      <c r="D12" s="55">
        <v>5000000</v>
      </c>
      <c r="E12" s="56"/>
      <c r="F12" s="56"/>
      <c r="G12" s="56"/>
    </row>
    <row r="13" spans="1:7" ht="24.75" customHeight="1">
      <c r="A13" s="48">
        <v>6</v>
      </c>
      <c r="B13" s="58" t="s">
        <v>1836</v>
      </c>
      <c r="C13" s="50" t="s">
        <v>490</v>
      </c>
      <c r="D13" s="55">
        <v>2000000</v>
      </c>
      <c r="E13" s="56"/>
      <c r="F13" s="56"/>
      <c r="G13" s="56"/>
    </row>
    <row r="14" spans="1:7" ht="24.75" customHeight="1">
      <c r="A14" s="48">
        <v>7</v>
      </c>
      <c r="B14" s="59" t="s">
        <v>487</v>
      </c>
      <c r="C14" s="50" t="s">
        <v>488</v>
      </c>
      <c r="D14" s="57" t="s">
        <v>459</v>
      </c>
      <c r="E14" s="56"/>
      <c r="F14" s="56"/>
      <c r="G14" s="56"/>
    </row>
    <row r="15" spans="1:7" ht="24.75" customHeight="1">
      <c r="A15" s="48">
        <v>8</v>
      </c>
      <c r="B15" s="50" t="s">
        <v>1804</v>
      </c>
      <c r="C15" s="50" t="s">
        <v>486</v>
      </c>
      <c r="D15" s="55">
        <v>2000000</v>
      </c>
      <c r="E15" s="56"/>
      <c r="F15" s="56"/>
      <c r="G15" s="56"/>
    </row>
    <row r="16" spans="1:7" ht="24.75" customHeight="1">
      <c r="A16" s="48">
        <v>9</v>
      </c>
      <c r="B16" s="50" t="s">
        <v>1805</v>
      </c>
      <c r="C16" s="50" t="s">
        <v>443</v>
      </c>
      <c r="D16" s="55">
        <v>4000000</v>
      </c>
      <c r="E16" s="56"/>
      <c r="F16" s="56"/>
      <c r="G16" s="56"/>
    </row>
    <row r="17" spans="1:7" ht="24.75" customHeight="1">
      <c r="A17" s="48">
        <v>10</v>
      </c>
      <c r="B17" s="50" t="s">
        <v>1883</v>
      </c>
      <c r="C17" s="50" t="s">
        <v>443</v>
      </c>
      <c r="D17" s="55">
        <v>1000000</v>
      </c>
      <c r="E17" s="56"/>
      <c r="F17" s="56"/>
      <c r="G17" s="56"/>
    </row>
    <row r="18" spans="1:7" ht="24.75" customHeight="1">
      <c r="A18" s="48">
        <v>11</v>
      </c>
      <c r="B18" s="50" t="s">
        <v>1907</v>
      </c>
      <c r="C18" s="50" t="s">
        <v>443</v>
      </c>
      <c r="D18" s="55">
        <v>1000000</v>
      </c>
      <c r="E18" s="56"/>
      <c r="F18" s="56"/>
      <c r="G18" s="56"/>
    </row>
    <row r="19" spans="1:4" ht="45.75" customHeight="1">
      <c r="A19" s="53" t="s">
        <v>52</v>
      </c>
      <c r="B19" s="53" t="s">
        <v>50</v>
      </c>
      <c r="C19" s="53" t="s">
        <v>51</v>
      </c>
      <c r="D19" s="54" t="s">
        <v>364</v>
      </c>
    </row>
    <row r="20" spans="1:7" ht="24.75" customHeight="1">
      <c r="A20" s="48">
        <v>12</v>
      </c>
      <c r="B20" s="50" t="s">
        <v>4</v>
      </c>
      <c r="C20" s="50" t="s">
        <v>443</v>
      </c>
      <c r="D20" s="55">
        <v>2000000</v>
      </c>
      <c r="E20" s="56"/>
      <c r="F20" s="56"/>
      <c r="G20" s="56"/>
    </row>
    <row r="21" spans="1:7" ht="24.75" customHeight="1">
      <c r="A21" s="48">
        <v>13</v>
      </c>
      <c r="B21" s="59" t="s">
        <v>1837</v>
      </c>
      <c r="C21" s="50" t="s">
        <v>462</v>
      </c>
      <c r="D21" s="55">
        <v>3000000</v>
      </c>
      <c r="E21" s="56"/>
      <c r="F21" s="56"/>
      <c r="G21" s="56"/>
    </row>
    <row r="22" spans="1:7" ht="24.75" customHeight="1">
      <c r="A22" s="48">
        <v>14</v>
      </c>
      <c r="B22" s="50" t="s">
        <v>1807</v>
      </c>
      <c r="C22" s="50" t="s">
        <v>466</v>
      </c>
      <c r="D22" s="55">
        <v>3000000</v>
      </c>
      <c r="E22" s="56"/>
      <c r="F22" s="56"/>
      <c r="G22" s="56"/>
    </row>
    <row r="23" spans="1:7" ht="24.75" customHeight="1">
      <c r="A23" s="48"/>
      <c r="B23" s="50" t="s">
        <v>465</v>
      </c>
      <c r="C23" s="50"/>
      <c r="D23" s="55"/>
      <c r="E23" s="56"/>
      <c r="F23" s="56"/>
      <c r="G23" s="56"/>
    </row>
    <row r="24" spans="1:7" ht="24.75" customHeight="1">
      <c r="A24" s="48">
        <v>15</v>
      </c>
      <c r="B24" s="50" t="s">
        <v>467</v>
      </c>
      <c r="C24" s="50" t="s">
        <v>469</v>
      </c>
      <c r="D24" s="55">
        <v>7000000</v>
      </c>
      <c r="E24" s="56"/>
      <c r="F24" s="56"/>
      <c r="G24" s="56"/>
    </row>
    <row r="25" spans="1:7" ht="24.75" customHeight="1">
      <c r="A25" s="48"/>
      <c r="B25" s="50" t="s">
        <v>468</v>
      </c>
      <c r="C25" s="50"/>
      <c r="D25" s="55"/>
      <c r="E25" s="56"/>
      <c r="F25" s="56"/>
      <c r="G25" s="56"/>
    </row>
    <row r="26" spans="1:7" ht="24.75" customHeight="1">
      <c r="A26" s="48">
        <v>16</v>
      </c>
      <c r="B26" s="50" t="s">
        <v>1808</v>
      </c>
      <c r="C26" s="50" t="s">
        <v>470</v>
      </c>
      <c r="D26" s="55">
        <v>2000000</v>
      </c>
      <c r="E26" s="56"/>
      <c r="F26" s="56"/>
      <c r="G26" s="56"/>
    </row>
    <row r="27" spans="1:7" ht="24.75" customHeight="1">
      <c r="A27" s="48"/>
      <c r="B27" s="50" t="s">
        <v>1809</v>
      </c>
      <c r="C27" s="50"/>
      <c r="D27" s="55"/>
      <c r="E27" s="56"/>
      <c r="F27" s="56"/>
      <c r="G27" s="56"/>
    </row>
    <row r="28" spans="1:7" ht="24.75" customHeight="1">
      <c r="A28" s="48">
        <v>17</v>
      </c>
      <c r="B28" s="50" t="s">
        <v>1839</v>
      </c>
      <c r="C28" s="50" t="s">
        <v>1840</v>
      </c>
      <c r="D28" s="47">
        <v>15000000</v>
      </c>
      <c r="E28" s="56"/>
      <c r="F28" s="56"/>
      <c r="G28" s="56"/>
    </row>
    <row r="29" spans="1:7" ht="24.75" customHeight="1">
      <c r="A29" s="48">
        <v>18</v>
      </c>
      <c r="B29" s="50" t="s">
        <v>1904</v>
      </c>
      <c r="C29" s="50" t="s">
        <v>1817</v>
      </c>
      <c r="D29" s="55">
        <v>19440000</v>
      </c>
      <c r="E29" s="56"/>
      <c r="F29" s="56"/>
      <c r="G29" s="56"/>
    </row>
    <row r="30" spans="1:7" ht="24.75" customHeight="1">
      <c r="A30" s="48"/>
      <c r="B30" s="50" t="s">
        <v>1813</v>
      </c>
      <c r="C30" s="50"/>
      <c r="D30" s="55"/>
      <c r="E30" s="56"/>
      <c r="F30" s="56"/>
      <c r="G30" s="56"/>
    </row>
    <row r="31" spans="1:7" ht="24.75" customHeight="1">
      <c r="A31" s="48">
        <v>19</v>
      </c>
      <c r="B31" s="50" t="s">
        <v>1934</v>
      </c>
      <c r="C31" s="50" t="s">
        <v>2</v>
      </c>
      <c r="D31" s="55">
        <v>2280000</v>
      </c>
      <c r="E31" s="56"/>
      <c r="F31" s="56"/>
      <c r="G31" s="56"/>
    </row>
    <row r="32" spans="1:7" ht="24.75" customHeight="1">
      <c r="A32" s="48"/>
      <c r="B32" s="50" t="s">
        <v>1</v>
      </c>
      <c r="C32" s="50"/>
      <c r="D32" s="55"/>
      <c r="E32" s="56"/>
      <c r="F32" s="56"/>
      <c r="G32" s="56"/>
    </row>
    <row r="33" spans="1:7" ht="24.75" customHeight="1">
      <c r="A33" s="48">
        <v>20</v>
      </c>
      <c r="B33" s="50" t="s">
        <v>471</v>
      </c>
      <c r="C33" s="50" t="s">
        <v>473</v>
      </c>
      <c r="D33" s="60">
        <v>4500000</v>
      </c>
      <c r="E33" s="56"/>
      <c r="F33" s="56"/>
      <c r="G33" s="56"/>
    </row>
    <row r="34" spans="1:7" ht="24.75" customHeight="1">
      <c r="A34" s="48"/>
      <c r="B34" s="50" t="s">
        <v>472</v>
      </c>
      <c r="C34" s="50" t="s">
        <v>474</v>
      </c>
      <c r="D34" s="55"/>
      <c r="E34" s="56"/>
      <c r="F34" s="56"/>
      <c r="G34" s="56"/>
    </row>
    <row r="35" spans="1:7" ht="24.75" customHeight="1">
      <c r="A35" s="48">
        <v>21</v>
      </c>
      <c r="B35" s="50" t="s">
        <v>1917</v>
      </c>
      <c r="C35" s="50" t="s">
        <v>1919</v>
      </c>
      <c r="D35" s="57">
        <v>3420000</v>
      </c>
      <c r="E35" s="56"/>
      <c r="F35" s="56"/>
      <c r="G35" s="56"/>
    </row>
    <row r="36" spans="1:7" ht="24.75" customHeight="1">
      <c r="A36" s="48"/>
      <c r="B36" s="50" t="s">
        <v>1918</v>
      </c>
      <c r="C36" s="50"/>
      <c r="D36" s="57"/>
      <c r="E36" s="56"/>
      <c r="F36" s="56"/>
      <c r="G36" s="56"/>
    </row>
    <row r="37" spans="1:4" ht="45.75" customHeight="1">
      <c r="A37" s="53" t="s">
        <v>52</v>
      </c>
      <c r="B37" s="53" t="s">
        <v>50</v>
      </c>
      <c r="C37" s="53" t="s">
        <v>51</v>
      </c>
      <c r="D37" s="54" t="s">
        <v>364</v>
      </c>
    </row>
    <row r="38" spans="1:7" ht="24.75" customHeight="1">
      <c r="A38" s="48">
        <v>22</v>
      </c>
      <c r="B38" s="50" t="s">
        <v>1838</v>
      </c>
      <c r="C38" s="50" t="s">
        <v>1806</v>
      </c>
      <c r="D38" s="57" t="s">
        <v>459</v>
      </c>
      <c r="E38" s="56"/>
      <c r="F38" s="56"/>
      <c r="G38" s="56"/>
    </row>
    <row r="39" spans="1:7" ht="24.75" customHeight="1">
      <c r="A39" s="48">
        <v>23</v>
      </c>
      <c r="B39" s="50" t="s">
        <v>1922</v>
      </c>
      <c r="C39" s="50" t="s">
        <v>1923</v>
      </c>
      <c r="D39" s="57">
        <v>2964000</v>
      </c>
      <c r="E39" s="56"/>
      <c r="F39" s="56"/>
      <c r="G39" s="56"/>
    </row>
    <row r="40" spans="1:7" ht="24.75" customHeight="1">
      <c r="A40" s="48">
        <v>24</v>
      </c>
      <c r="B40" s="61" t="s">
        <v>1930</v>
      </c>
      <c r="C40" s="50" t="s">
        <v>231</v>
      </c>
      <c r="D40" s="62">
        <v>1300000</v>
      </c>
      <c r="E40" s="56"/>
      <c r="F40" s="56"/>
      <c r="G40" s="56"/>
    </row>
    <row r="41" spans="1:7" ht="24.75" customHeight="1">
      <c r="A41" s="48"/>
      <c r="B41" s="61" t="s">
        <v>229</v>
      </c>
      <c r="C41" s="50"/>
      <c r="D41" s="57"/>
      <c r="E41" s="56"/>
      <c r="F41" s="56"/>
      <c r="G41" s="56"/>
    </row>
    <row r="42" spans="1:7" ht="24.75" customHeight="1">
      <c r="A42" s="48"/>
      <c r="B42" s="61" t="s">
        <v>230</v>
      </c>
      <c r="C42" s="50"/>
      <c r="D42" s="57"/>
      <c r="E42" s="56"/>
      <c r="F42" s="56"/>
      <c r="G42" s="56"/>
    </row>
    <row r="43" spans="1:4" ht="21">
      <c r="A43" s="48">
        <v>25</v>
      </c>
      <c r="B43" s="50" t="s">
        <v>1854</v>
      </c>
      <c r="C43" s="50" t="s">
        <v>1851</v>
      </c>
      <c r="D43" s="55">
        <v>9000000</v>
      </c>
    </row>
    <row r="44" spans="1:4" ht="21">
      <c r="A44" s="48"/>
      <c r="B44" s="50" t="s">
        <v>1850</v>
      </c>
      <c r="C44" s="50"/>
      <c r="D44" s="55"/>
    </row>
    <row r="45" spans="1:4" ht="21">
      <c r="A45" s="48">
        <v>26</v>
      </c>
      <c r="B45" s="50" t="s">
        <v>1854</v>
      </c>
      <c r="C45" s="50" t="s">
        <v>1853</v>
      </c>
      <c r="D45" s="55">
        <v>5800000</v>
      </c>
    </row>
    <row r="46" spans="1:4" ht="21">
      <c r="A46" s="48"/>
      <c r="B46" s="50" t="s">
        <v>1852</v>
      </c>
      <c r="C46" s="50"/>
      <c r="D46" s="55"/>
    </row>
    <row r="47" spans="1:4" ht="21">
      <c r="A47" s="48">
        <v>27</v>
      </c>
      <c r="B47" s="50" t="s">
        <v>1855</v>
      </c>
      <c r="C47" s="50" t="s">
        <v>1857</v>
      </c>
      <c r="D47" s="55">
        <v>2100000</v>
      </c>
    </row>
    <row r="48" spans="1:4" ht="21">
      <c r="A48" s="48"/>
      <c r="B48" s="50" t="s">
        <v>1856</v>
      </c>
      <c r="C48" s="50"/>
      <c r="D48" s="55"/>
    </row>
  </sheetData>
  <sheetProtection/>
  <mergeCells count="2">
    <mergeCell ref="A2:D2"/>
    <mergeCell ref="A1:D1"/>
  </mergeCells>
  <printOptions/>
  <pageMargins left="0.75" right="0.43" top="0.78" bottom="0.64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8"/>
  <sheetViews>
    <sheetView zoomScalePageLayoutView="0" workbookViewId="0" topLeftCell="A499">
      <selection activeCell="J517" sqref="J517"/>
    </sheetView>
  </sheetViews>
  <sheetFormatPr defaultColWidth="9.140625" defaultRowHeight="12.75"/>
  <cols>
    <col min="1" max="1" width="4.8515625" style="153" customWidth="1"/>
    <col min="2" max="2" width="36.140625" style="144" customWidth="1"/>
    <col min="3" max="3" width="15.7109375" style="222" customWidth="1"/>
    <col min="4" max="4" width="19.28125" style="223" customWidth="1"/>
    <col min="5" max="5" width="13.421875" style="144" customWidth="1"/>
    <col min="6" max="7" width="12.7109375" style="144" customWidth="1"/>
    <col min="8" max="8" width="14.421875" style="222" customWidth="1"/>
    <col min="9" max="9" width="13.8515625" style="221" customWidth="1"/>
    <col min="10" max="10" width="15.421875" style="144" customWidth="1"/>
    <col min="11" max="11" width="10.8515625" style="144" customWidth="1"/>
    <col min="12" max="12" width="13.7109375" style="144" customWidth="1"/>
    <col min="13" max="16384" width="9.140625" style="144" customWidth="1"/>
  </cols>
  <sheetData>
    <row r="1" spans="1:9" ht="18.75" customHeight="1">
      <c r="A1" s="485" t="s">
        <v>1669</v>
      </c>
      <c r="B1" s="485"/>
      <c r="C1" s="485"/>
      <c r="D1" s="485"/>
      <c r="E1" s="485"/>
      <c r="F1" s="485"/>
      <c r="G1" s="485"/>
      <c r="H1" s="485"/>
      <c r="I1" s="485"/>
    </row>
    <row r="2" spans="1:9" ht="20.25">
      <c r="A2" s="485" t="s">
        <v>1670</v>
      </c>
      <c r="B2" s="485"/>
      <c r="C2" s="485"/>
      <c r="D2" s="485"/>
      <c r="E2" s="485"/>
      <c r="F2" s="485"/>
      <c r="G2" s="485"/>
      <c r="H2" s="485"/>
      <c r="I2" s="485"/>
    </row>
    <row r="3" spans="1:9" ht="17.25" customHeight="1">
      <c r="A3" s="485" t="s">
        <v>1435</v>
      </c>
      <c r="B3" s="485"/>
      <c r="C3" s="485"/>
      <c r="D3" s="485"/>
      <c r="E3" s="485"/>
      <c r="F3" s="485"/>
      <c r="G3" s="485"/>
      <c r="H3" s="485"/>
      <c r="I3" s="485"/>
    </row>
    <row r="4" spans="1:9" ht="20.25">
      <c r="A4" s="473" t="s">
        <v>1671</v>
      </c>
      <c r="B4" s="473"/>
      <c r="C4" s="473"/>
      <c r="D4" s="473"/>
      <c r="E4" s="473"/>
      <c r="F4" s="473"/>
      <c r="G4" s="473"/>
      <c r="H4" s="473"/>
      <c r="I4" s="473"/>
    </row>
    <row r="5" spans="1:9" ht="20.25">
      <c r="A5" s="474" t="s">
        <v>1672</v>
      </c>
      <c r="B5" s="474"/>
      <c r="C5" s="474"/>
      <c r="D5" s="474"/>
      <c r="E5" s="474"/>
      <c r="F5" s="474"/>
      <c r="G5" s="474"/>
      <c r="H5" s="474"/>
      <c r="I5" s="474"/>
    </row>
    <row r="6" spans="1:9" ht="20.25">
      <c r="A6" s="475" t="s">
        <v>1673</v>
      </c>
      <c r="B6" s="475"/>
      <c r="C6" s="475"/>
      <c r="D6" s="475"/>
      <c r="E6" s="475"/>
      <c r="F6" s="475"/>
      <c r="G6" s="475"/>
      <c r="H6" s="475"/>
      <c r="I6" s="475"/>
    </row>
    <row r="7" spans="1:9" ht="20.25">
      <c r="A7" s="476" t="s">
        <v>43</v>
      </c>
      <c r="B7" s="478" t="s">
        <v>44</v>
      </c>
      <c r="C7" s="478" t="s">
        <v>45</v>
      </c>
      <c r="D7" s="480" t="s">
        <v>46</v>
      </c>
      <c r="E7" s="482" t="s">
        <v>47</v>
      </c>
      <c r="F7" s="483"/>
      <c r="G7" s="484"/>
      <c r="H7" s="225" t="s">
        <v>1195</v>
      </c>
      <c r="I7" s="225" t="s">
        <v>1197</v>
      </c>
    </row>
    <row r="8" spans="1:9" ht="20.25">
      <c r="A8" s="477"/>
      <c r="B8" s="479"/>
      <c r="C8" s="479"/>
      <c r="D8" s="481"/>
      <c r="E8" s="171">
        <v>2557</v>
      </c>
      <c r="F8" s="171">
        <v>2558</v>
      </c>
      <c r="G8" s="171">
        <v>2559</v>
      </c>
      <c r="H8" s="224" t="s">
        <v>1194</v>
      </c>
      <c r="I8" s="224" t="s">
        <v>1196</v>
      </c>
    </row>
    <row r="9" spans="1:9" ht="20.25">
      <c r="A9" s="172">
        <v>1.1</v>
      </c>
      <c r="B9" s="173" t="s">
        <v>365</v>
      </c>
      <c r="C9" s="164"/>
      <c r="D9" s="174"/>
      <c r="E9" s="175"/>
      <c r="F9" s="175"/>
      <c r="G9" s="175"/>
      <c r="H9" s="164"/>
      <c r="I9" s="176"/>
    </row>
    <row r="10" spans="1:9" ht="20.25">
      <c r="A10" s="177">
        <v>1</v>
      </c>
      <c r="B10" s="85" t="s">
        <v>449</v>
      </c>
      <c r="C10" s="99" t="s">
        <v>368</v>
      </c>
      <c r="D10" s="100" t="s">
        <v>1835</v>
      </c>
      <c r="E10" s="178">
        <v>600000</v>
      </c>
      <c r="F10" s="154">
        <v>600000</v>
      </c>
      <c r="G10" s="154">
        <v>600000</v>
      </c>
      <c r="H10" s="99" t="s">
        <v>367</v>
      </c>
      <c r="I10" s="109" t="s">
        <v>483</v>
      </c>
    </row>
    <row r="11" spans="1:9" ht="20.25">
      <c r="A11" s="177"/>
      <c r="B11" s="179" t="s">
        <v>448</v>
      </c>
      <c r="C11" s="99" t="s">
        <v>369</v>
      </c>
      <c r="D11" s="100" t="s">
        <v>1868</v>
      </c>
      <c r="E11" s="178"/>
      <c r="F11" s="154"/>
      <c r="G11" s="154"/>
      <c r="H11" s="99" t="s">
        <v>366</v>
      </c>
      <c r="I11" s="109"/>
    </row>
    <row r="12" spans="1:9" ht="20.25">
      <c r="A12" s="177"/>
      <c r="B12" s="85" t="s">
        <v>1830</v>
      </c>
      <c r="C12" s="99" t="s">
        <v>369</v>
      </c>
      <c r="D12" s="100" t="s">
        <v>1872</v>
      </c>
      <c r="E12" s="154"/>
      <c r="F12" s="150"/>
      <c r="G12" s="154"/>
      <c r="H12" s="99" t="s">
        <v>366</v>
      </c>
      <c r="I12" s="109"/>
    </row>
    <row r="13" spans="1:9" ht="20.25">
      <c r="A13" s="177">
        <v>2</v>
      </c>
      <c r="B13" s="85" t="s">
        <v>1682</v>
      </c>
      <c r="C13" s="99" t="s">
        <v>368</v>
      </c>
      <c r="D13" s="100" t="s">
        <v>484</v>
      </c>
      <c r="E13" s="178">
        <v>660000</v>
      </c>
      <c r="F13" s="154">
        <v>0</v>
      </c>
      <c r="G13" s="180">
        <v>0</v>
      </c>
      <c r="H13" s="99" t="s">
        <v>367</v>
      </c>
      <c r="I13" s="109" t="s">
        <v>483</v>
      </c>
    </row>
    <row r="14" spans="1:9" ht="20.25">
      <c r="A14" s="177"/>
      <c r="B14" s="181" t="s">
        <v>1831</v>
      </c>
      <c r="C14" s="99" t="s">
        <v>369</v>
      </c>
      <c r="D14" s="100" t="s">
        <v>504</v>
      </c>
      <c r="E14" s="154"/>
      <c r="F14" s="154"/>
      <c r="G14" s="150"/>
      <c r="H14" s="99" t="s">
        <v>366</v>
      </c>
      <c r="I14" s="109"/>
    </row>
    <row r="15" spans="1:9" ht="20.25">
      <c r="A15" s="177">
        <v>3</v>
      </c>
      <c r="B15" s="85" t="s">
        <v>1683</v>
      </c>
      <c r="C15" s="182" t="s">
        <v>368</v>
      </c>
      <c r="D15" s="100" t="s">
        <v>1873</v>
      </c>
      <c r="E15" s="154">
        <v>0</v>
      </c>
      <c r="F15" s="154">
        <v>228000</v>
      </c>
      <c r="G15" s="154">
        <v>0</v>
      </c>
      <c r="H15" s="99" t="s">
        <v>367</v>
      </c>
      <c r="I15" s="109" t="s">
        <v>483</v>
      </c>
    </row>
    <row r="16" spans="1:9" ht="20.25">
      <c r="A16" s="177"/>
      <c r="B16" s="85" t="s">
        <v>1871</v>
      </c>
      <c r="C16" s="99" t="s">
        <v>369</v>
      </c>
      <c r="D16" s="100" t="s">
        <v>1874</v>
      </c>
      <c r="E16" s="154"/>
      <c r="F16" s="154"/>
      <c r="G16" s="154"/>
      <c r="H16" s="99" t="s">
        <v>366</v>
      </c>
      <c r="I16" s="109"/>
    </row>
    <row r="17" spans="1:9" ht="20.25">
      <c r="A17" s="177">
        <v>4</v>
      </c>
      <c r="B17" s="179" t="s">
        <v>1684</v>
      </c>
      <c r="C17" s="99" t="s">
        <v>368</v>
      </c>
      <c r="D17" s="100" t="s">
        <v>484</v>
      </c>
      <c r="E17" s="150">
        <v>0</v>
      </c>
      <c r="F17" s="178">
        <v>88000</v>
      </c>
      <c r="G17" s="154">
        <v>0</v>
      </c>
      <c r="H17" s="99" t="s">
        <v>367</v>
      </c>
      <c r="I17" s="109" t="s">
        <v>483</v>
      </c>
    </row>
    <row r="18" spans="1:9" ht="20.25">
      <c r="A18" s="177"/>
      <c r="B18" s="85" t="s">
        <v>1830</v>
      </c>
      <c r="C18" s="99" t="s">
        <v>369</v>
      </c>
      <c r="D18" s="100" t="s">
        <v>450</v>
      </c>
      <c r="E18" s="178"/>
      <c r="F18" s="154"/>
      <c r="G18" s="154"/>
      <c r="H18" s="99" t="s">
        <v>366</v>
      </c>
      <c r="I18" s="109"/>
    </row>
    <row r="19" spans="1:10" ht="20.25">
      <c r="A19" s="177">
        <v>5</v>
      </c>
      <c r="B19" s="85" t="s">
        <v>1685</v>
      </c>
      <c r="C19" s="99" t="s">
        <v>368</v>
      </c>
      <c r="D19" s="100" t="s">
        <v>451</v>
      </c>
      <c r="E19" s="178">
        <v>0</v>
      </c>
      <c r="F19" s="154">
        <v>660000</v>
      </c>
      <c r="G19" s="154">
        <v>0</v>
      </c>
      <c r="H19" s="99" t="s">
        <v>367</v>
      </c>
      <c r="I19" s="109" t="s">
        <v>483</v>
      </c>
      <c r="J19" s="148"/>
    </row>
    <row r="20" spans="1:10" ht="20.25">
      <c r="A20" s="177"/>
      <c r="B20" s="85" t="s">
        <v>1869</v>
      </c>
      <c r="C20" s="99" t="s">
        <v>369</v>
      </c>
      <c r="D20" s="100" t="s">
        <v>1819</v>
      </c>
      <c r="E20" s="178"/>
      <c r="F20" s="154"/>
      <c r="G20" s="154"/>
      <c r="H20" s="99" t="s">
        <v>366</v>
      </c>
      <c r="I20" s="109"/>
      <c r="J20" s="148"/>
    </row>
    <row r="21" spans="1:10" ht="20.25">
      <c r="A21" s="177">
        <v>6</v>
      </c>
      <c r="B21" s="85" t="s">
        <v>1686</v>
      </c>
      <c r="C21" s="99" t="s">
        <v>368</v>
      </c>
      <c r="D21" s="100" t="s">
        <v>1694</v>
      </c>
      <c r="E21" s="178">
        <v>400000</v>
      </c>
      <c r="F21" s="154">
        <v>0</v>
      </c>
      <c r="G21" s="154">
        <v>0</v>
      </c>
      <c r="H21" s="99" t="s">
        <v>367</v>
      </c>
      <c r="I21" s="109" t="s">
        <v>483</v>
      </c>
      <c r="J21" s="227"/>
    </row>
    <row r="22" spans="1:9" ht="20.25">
      <c r="A22" s="177"/>
      <c r="B22" s="85" t="s">
        <v>1687</v>
      </c>
      <c r="C22" s="99" t="s">
        <v>369</v>
      </c>
      <c r="D22" s="100" t="s">
        <v>1695</v>
      </c>
      <c r="E22" s="178"/>
      <c r="F22" s="154"/>
      <c r="G22" s="154"/>
      <c r="H22" s="99" t="s">
        <v>366</v>
      </c>
      <c r="I22" s="109"/>
    </row>
    <row r="23" spans="1:12" ht="20.25">
      <c r="A23" s="177">
        <v>7</v>
      </c>
      <c r="B23" s="85" t="s">
        <v>1688</v>
      </c>
      <c r="C23" s="99" t="s">
        <v>1833</v>
      </c>
      <c r="D23" s="100" t="s">
        <v>512</v>
      </c>
      <c r="E23" s="154">
        <v>400000</v>
      </c>
      <c r="F23" s="154">
        <v>0</v>
      </c>
      <c r="G23" s="154">
        <v>0</v>
      </c>
      <c r="H23" s="99" t="s">
        <v>1834</v>
      </c>
      <c r="I23" s="109" t="s">
        <v>483</v>
      </c>
      <c r="J23" s="227">
        <f>E10+E13+E21+E23</f>
        <v>2060000</v>
      </c>
      <c r="K23" s="227">
        <f>F10+F15+F17+F19</f>
        <v>1576000</v>
      </c>
      <c r="L23" s="227">
        <f>G10</f>
        <v>600000</v>
      </c>
    </row>
    <row r="24" spans="1:12" ht="20.25">
      <c r="A24" s="177"/>
      <c r="B24" s="85" t="s">
        <v>1875</v>
      </c>
      <c r="C24" s="99" t="s">
        <v>499</v>
      </c>
      <c r="D24" s="100"/>
      <c r="E24" s="178"/>
      <c r="F24" s="154"/>
      <c r="G24" s="154"/>
      <c r="H24" s="99"/>
      <c r="I24" s="109"/>
      <c r="J24" s="148"/>
      <c r="K24" s="148"/>
      <c r="L24" s="148"/>
    </row>
    <row r="25" spans="1:12" ht="20.25">
      <c r="A25" s="183"/>
      <c r="B25" s="184"/>
      <c r="C25" s="103"/>
      <c r="D25" s="104"/>
      <c r="E25" s="185"/>
      <c r="F25" s="186"/>
      <c r="G25" s="186"/>
      <c r="H25" s="103"/>
      <c r="I25" s="187"/>
      <c r="J25" s="148"/>
      <c r="K25" s="148"/>
      <c r="L25" s="148"/>
    </row>
    <row r="26" spans="1:10" ht="20.25">
      <c r="A26" s="188"/>
      <c r="B26" s="167"/>
      <c r="C26" s="106"/>
      <c r="D26" s="107" t="s">
        <v>1336</v>
      </c>
      <c r="E26" s="189"/>
      <c r="F26" s="114"/>
      <c r="G26" s="114"/>
      <c r="H26" s="106"/>
      <c r="I26" s="115"/>
      <c r="J26" s="148"/>
    </row>
    <row r="27" spans="1:9" ht="20.25">
      <c r="A27" s="473" t="s">
        <v>1671</v>
      </c>
      <c r="B27" s="473"/>
      <c r="C27" s="473"/>
      <c r="D27" s="473"/>
      <c r="E27" s="473"/>
      <c r="F27" s="473"/>
      <c r="G27" s="473"/>
      <c r="H27" s="473"/>
      <c r="I27" s="473"/>
    </row>
    <row r="28" spans="1:9" ht="20.25">
      <c r="A28" s="474" t="s">
        <v>1672</v>
      </c>
      <c r="B28" s="474"/>
      <c r="C28" s="474"/>
      <c r="D28" s="474"/>
      <c r="E28" s="474"/>
      <c r="F28" s="474"/>
      <c r="G28" s="474"/>
      <c r="H28" s="474"/>
      <c r="I28" s="474"/>
    </row>
    <row r="29" spans="1:9" ht="20.25">
      <c r="A29" s="475" t="s">
        <v>1673</v>
      </c>
      <c r="B29" s="475"/>
      <c r="C29" s="475"/>
      <c r="D29" s="475"/>
      <c r="E29" s="475"/>
      <c r="F29" s="475"/>
      <c r="G29" s="475"/>
      <c r="H29" s="475"/>
      <c r="I29" s="475"/>
    </row>
    <row r="30" spans="1:9" ht="20.25">
      <c r="A30" s="476" t="s">
        <v>43</v>
      </c>
      <c r="B30" s="478" t="s">
        <v>44</v>
      </c>
      <c r="C30" s="478" t="s">
        <v>45</v>
      </c>
      <c r="D30" s="480" t="s">
        <v>46</v>
      </c>
      <c r="E30" s="482" t="s">
        <v>47</v>
      </c>
      <c r="F30" s="483"/>
      <c r="G30" s="484"/>
      <c r="H30" s="225" t="s">
        <v>1195</v>
      </c>
      <c r="I30" s="225" t="s">
        <v>1197</v>
      </c>
    </row>
    <row r="31" spans="1:9" ht="20.25">
      <c r="A31" s="477"/>
      <c r="B31" s="479"/>
      <c r="C31" s="479"/>
      <c r="D31" s="481"/>
      <c r="E31" s="171">
        <v>2557</v>
      </c>
      <c r="F31" s="171">
        <v>2558</v>
      </c>
      <c r="G31" s="171">
        <v>2559</v>
      </c>
      <c r="H31" s="224" t="s">
        <v>1194</v>
      </c>
      <c r="I31" s="224" t="s">
        <v>1196</v>
      </c>
    </row>
    <row r="32" spans="1:9" ht="20.25">
      <c r="A32" s="172">
        <v>1.1</v>
      </c>
      <c r="B32" s="190" t="s">
        <v>365</v>
      </c>
      <c r="C32" s="164"/>
      <c r="D32" s="174"/>
      <c r="E32" s="191"/>
      <c r="F32" s="191"/>
      <c r="G32" s="191"/>
      <c r="H32" s="164"/>
      <c r="I32" s="176"/>
    </row>
    <row r="33" spans="1:11" ht="20.25">
      <c r="A33" s="177">
        <v>8</v>
      </c>
      <c r="B33" s="192" t="s">
        <v>1690</v>
      </c>
      <c r="C33" s="182" t="s">
        <v>368</v>
      </c>
      <c r="D33" s="100" t="s">
        <v>484</v>
      </c>
      <c r="E33" s="226">
        <v>0</v>
      </c>
      <c r="F33" s="178">
        <v>1134000</v>
      </c>
      <c r="G33" s="227">
        <v>0</v>
      </c>
      <c r="H33" s="99" t="s">
        <v>367</v>
      </c>
      <c r="I33" s="109" t="s">
        <v>483</v>
      </c>
      <c r="K33" s="148"/>
    </row>
    <row r="34" spans="1:9" ht="22.5" customHeight="1">
      <c r="A34" s="177"/>
      <c r="B34" s="192" t="s">
        <v>1829</v>
      </c>
      <c r="C34" s="99" t="s">
        <v>369</v>
      </c>
      <c r="D34" s="100" t="s">
        <v>1820</v>
      </c>
      <c r="E34" s="226"/>
      <c r="F34" s="226"/>
      <c r="G34" s="226"/>
      <c r="H34" s="99" t="s">
        <v>366</v>
      </c>
      <c r="I34" s="193"/>
    </row>
    <row r="35" spans="1:10" ht="20.25">
      <c r="A35" s="177">
        <v>9</v>
      </c>
      <c r="B35" s="192" t="s">
        <v>1689</v>
      </c>
      <c r="C35" s="99" t="s">
        <v>368</v>
      </c>
      <c r="D35" s="100" t="s">
        <v>1870</v>
      </c>
      <c r="E35" s="227">
        <v>0</v>
      </c>
      <c r="F35" s="226">
        <v>162000</v>
      </c>
      <c r="G35" s="227">
        <v>0</v>
      </c>
      <c r="H35" s="99" t="s">
        <v>367</v>
      </c>
      <c r="I35" s="109" t="s">
        <v>483</v>
      </c>
      <c r="J35" s="148"/>
    </row>
    <row r="36" spans="1:10" ht="20.25">
      <c r="A36" s="177"/>
      <c r="B36" s="192" t="s">
        <v>1875</v>
      </c>
      <c r="C36" s="99" t="s">
        <v>369</v>
      </c>
      <c r="D36" s="100" t="s">
        <v>450</v>
      </c>
      <c r="E36" s="226"/>
      <c r="F36" s="226"/>
      <c r="G36" s="227"/>
      <c r="H36" s="99" t="s">
        <v>366</v>
      </c>
      <c r="I36" s="109"/>
      <c r="J36" s="148"/>
    </row>
    <row r="37" spans="1:9" ht="20.25">
      <c r="A37" s="147">
        <v>10</v>
      </c>
      <c r="B37" s="192" t="s">
        <v>1691</v>
      </c>
      <c r="C37" s="99" t="s">
        <v>368</v>
      </c>
      <c r="D37" s="100" t="s">
        <v>484</v>
      </c>
      <c r="E37" s="228">
        <v>0</v>
      </c>
      <c r="F37" s="226">
        <v>120000</v>
      </c>
      <c r="G37" s="226">
        <v>0</v>
      </c>
      <c r="H37" s="99" t="s">
        <v>367</v>
      </c>
      <c r="I37" s="109" t="s">
        <v>483</v>
      </c>
    </row>
    <row r="38" spans="1:9" ht="20.25">
      <c r="A38" s="147"/>
      <c r="B38" s="192" t="s">
        <v>452</v>
      </c>
      <c r="C38" s="99" t="s">
        <v>369</v>
      </c>
      <c r="D38" s="100" t="s">
        <v>453</v>
      </c>
      <c r="E38" s="228"/>
      <c r="F38" s="226"/>
      <c r="G38" s="226"/>
      <c r="H38" s="99" t="s">
        <v>366</v>
      </c>
      <c r="I38" s="109"/>
    </row>
    <row r="39" spans="1:9" ht="20.25">
      <c r="A39" s="147">
        <v>11</v>
      </c>
      <c r="B39" s="195" t="s">
        <v>1692</v>
      </c>
      <c r="C39" s="182" t="s">
        <v>368</v>
      </c>
      <c r="D39" s="100" t="s">
        <v>1870</v>
      </c>
      <c r="E39" s="226">
        <v>0</v>
      </c>
      <c r="F39" s="227">
        <v>0</v>
      </c>
      <c r="G39" s="226">
        <v>400000</v>
      </c>
      <c r="H39" s="99" t="s">
        <v>367</v>
      </c>
      <c r="I39" s="109" t="s">
        <v>483</v>
      </c>
    </row>
    <row r="40" spans="1:9" ht="20.25">
      <c r="A40" s="147"/>
      <c r="B40" s="195" t="s">
        <v>1882</v>
      </c>
      <c r="C40" s="99" t="s">
        <v>369</v>
      </c>
      <c r="D40" s="100" t="s">
        <v>1696</v>
      </c>
      <c r="E40" s="226"/>
      <c r="F40" s="226"/>
      <c r="G40" s="226"/>
      <c r="H40" s="99" t="s">
        <v>366</v>
      </c>
      <c r="I40" s="109"/>
    </row>
    <row r="41" spans="1:9" ht="20.25">
      <c r="A41" s="147">
        <v>12</v>
      </c>
      <c r="B41" s="192" t="s">
        <v>1693</v>
      </c>
      <c r="C41" s="99" t="s">
        <v>1833</v>
      </c>
      <c r="D41" s="100" t="s">
        <v>512</v>
      </c>
      <c r="E41" s="228">
        <v>0</v>
      </c>
      <c r="F41" s="227">
        <v>0</v>
      </c>
      <c r="G41" s="226">
        <v>800000</v>
      </c>
      <c r="H41" s="99" t="s">
        <v>1834</v>
      </c>
      <c r="I41" s="109" t="s">
        <v>483</v>
      </c>
    </row>
    <row r="42" spans="1:9" ht="20.25">
      <c r="A42" s="147"/>
      <c r="B42" s="192" t="s">
        <v>1832</v>
      </c>
      <c r="C42" s="99" t="s">
        <v>499</v>
      </c>
      <c r="D42" s="100"/>
      <c r="E42" s="229"/>
      <c r="F42" s="226"/>
      <c r="G42" s="226"/>
      <c r="H42" s="99"/>
      <c r="I42" s="109"/>
    </row>
    <row r="43" spans="1:9" ht="23.25" customHeight="1">
      <c r="A43" s="177">
        <v>13</v>
      </c>
      <c r="B43" s="192" t="s">
        <v>1691</v>
      </c>
      <c r="C43" s="99" t="s">
        <v>368</v>
      </c>
      <c r="D43" s="100" t="s">
        <v>484</v>
      </c>
      <c r="E43" s="227">
        <v>0</v>
      </c>
      <c r="F43" s="228">
        <v>0</v>
      </c>
      <c r="G43" s="226">
        <v>120000</v>
      </c>
      <c r="H43" s="99" t="s">
        <v>367</v>
      </c>
      <c r="I43" s="109" t="s">
        <v>483</v>
      </c>
    </row>
    <row r="44" spans="1:9" ht="20.25">
      <c r="A44" s="177"/>
      <c r="B44" s="85" t="s">
        <v>452</v>
      </c>
      <c r="C44" s="99" t="s">
        <v>369</v>
      </c>
      <c r="D44" s="100" t="s">
        <v>453</v>
      </c>
      <c r="E44" s="228"/>
      <c r="F44" s="226"/>
      <c r="G44" s="226"/>
      <c r="H44" s="99" t="s">
        <v>366</v>
      </c>
      <c r="I44" s="109"/>
    </row>
    <row r="45" spans="1:10" ht="20.25">
      <c r="A45" s="147">
        <v>14</v>
      </c>
      <c r="B45" s="85" t="s">
        <v>1697</v>
      </c>
      <c r="C45" s="99" t="s">
        <v>1833</v>
      </c>
      <c r="D45" s="100" t="s">
        <v>512</v>
      </c>
      <c r="E45" s="228">
        <v>330000</v>
      </c>
      <c r="F45" s="226">
        <v>0</v>
      </c>
      <c r="G45" s="226">
        <v>0</v>
      </c>
      <c r="H45" s="99" t="s">
        <v>367</v>
      </c>
      <c r="I45" s="109" t="s">
        <v>483</v>
      </c>
      <c r="J45" s="148"/>
    </row>
    <row r="46" spans="1:10" ht="20.25">
      <c r="A46" s="147"/>
      <c r="B46" s="85" t="s">
        <v>1698</v>
      </c>
      <c r="C46" s="99" t="s">
        <v>499</v>
      </c>
      <c r="D46" s="100"/>
      <c r="E46" s="228"/>
      <c r="F46" s="226"/>
      <c r="G46" s="226"/>
      <c r="H46" s="99" t="s">
        <v>366</v>
      </c>
      <c r="I46" s="105"/>
      <c r="J46" s="148"/>
    </row>
    <row r="47" spans="1:9" ht="20.25">
      <c r="A47" s="177">
        <v>15</v>
      </c>
      <c r="B47" s="101" t="s">
        <v>1699</v>
      </c>
      <c r="C47" s="99" t="s">
        <v>368</v>
      </c>
      <c r="D47" s="100" t="s">
        <v>484</v>
      </c>
      <c r="E47" s="226">
        <v>0</v>
      </c>
      <c r="F47" s="226">
        <v>132000</v>
      </c>
      <c r="G47" s="228">
        <v>0</v>
      </c>
      <c r="H47" s="99" t="s">
        <v>367</v>
      </c>
      <c r="I47" s="109" t="s">
        <v>483</v>
      </c>
    </row>
    <row r="48" spans="1:9" ht="20.25">
      <c r="A48" s="177"/>
      <c r="B48" s="105" t="s">
        <v>1700</v>
      </c>
      <c r="C48" s="99" t="s">
        <v>369</v>
      </c>
      <c r="D48" s="100" t="s">
        <v>1704</v>
      </c>
      <c r="E48" s="226"/>
      <c r="F48" s="226"/>
      <c r="G48" s="226"/>
      <c r="H48" s="99" t="s">
        <v>366</v>
      </c>
      <c r="I48" s="105"/>
    </row>
    <row r="49" spans="1:9" ht="20.25">
      <c r="A49" s="177">
        <v>16</v>
      </c>
      <c r="B49" s="101" t="s">
        <v>1715</v>
      </c>
      <c r="C49" s="99" t="s">
        <v>368</v>
      </c>
      <c r="D49" s="100" t="s">
        <v>484</v>
      </c>
      <c r="E49" s="226">
        <v>0</v>
      </c>
      <c r="F49" s="226">
        <v>176000</v>
      </c>
      <c r="G49" s="230"/>
      <c r="H49" s="99" t="s">
        <v>367</v>
      </c>
      <c r="I49" s="109" t="s">
        <v>483</v>
      </c>
    </row>
    <row r="50" spans="1:12" ht="20.25">
      <c r="A50" s="183"/>
      <c r="B50" s="156"/>
      <c r="C50" s="103" t="s">
        <v>369</v>
      </c>
      <c r="D50" s="104" t="s">
        <v>135</v>
      </c>
      <c r="E50" s="231"/>
      <c r="F50" s="231"/>
      <c r="G50" s="231"/>
      <c r="H50" s="103" t="s">
        <v>366</v>
      </c>
      <c r="I50" s="187"/>
      <c r="J50" s="227">
        <f>E45</f>
        <v>330000</v>
      </c>
      <c r="K50" s="227">
        <f>F33+F35+F37+F47+F49</f>
        <v>1724000</v>
      </c>
      <c r="L50" s="227">
        <f>G39+G41+G43</f>
        <v>1320000</v>
      </c>
    </row>
    <row r="51" spans="1:9" ht="20.25">
      <c r="A51" s="188"/>
      <c r="B51" s="167"/>
      <c r="C51" s="106"/>
      <c r="D51" s="107"/>
      <c r="E51" s="189"/>
      <c r="F51" s="114"/>
      <c r="G51" s="114"/>
      <c r="H51" s="106"/>
      <c r="I51" s="115"/>
    </row>
    <row r="52" spans="1:9" ht="20.25">
      <c r="A52" s="188"/>
      <c r="B52" s="167"/>
      <c r="C52" s="106"/>
      <c r="D52" s="107" t="s">
        <v>1337</v>
      </c>
      <c r="E52" s="189"/>
      <c r="F52" s="114"/>
      <c r="G52" s="114"/>
      <c r="H52" s="106"/>
      <c r="I52" s="115"/>
    </row>
    <row r="53" spans="1:9" ht="20.25">
      <c r="A53" s="473" t="s">
        <v>1671</v>
      </c>
      <c r="B53" s="473"/>
      <c r="C53" s="473"/>
      <c r="D53" s="473"/>
      <c r="E53" s="473"/>
      <c r="F53" s="473"/>
      <c r="G53" s="473"/>
      <c r="H53" s="473"/>
      <c r="I53" s="473"/>
    </row>
    <row r="54" spans="1:9" ht="20.25">
      <c r="A54" s="474" t="s">
        <v>1672</v>
      </c>
      <c r="B54" s="474"/>
      <c r="C54" s="474"/>
      <c r="D54" s="474"/>
      <c r="E54" s="474"/>
      <c r="F54" s="474"/>
      <c r="G54" s="474"/>
      <c r="H54" s="474"/>
      <c r="I54" s="474"/>
    </row>
    <row r="55" spans="1:9" ht="20.25">
      <c r="A55" s="475" t="s">
        <v>1673</v>
      </c>
      <c r="B55" s="475"/>
      <c r="C55" s="475"/>
      <c r="D55" s="475"/>
      <c r="E55" s="475"/>
      <c r="F55" s="475"/>
      <c r="G55" s="475"/>
      <c r="H55" s="475"/>
      <c r="I55" s="475"/>
    </row>
    <row r="56" spans="1:9" ht="20.25">
      <c r="A56" s="476" t="s">
        <v>43</v>
      </c>
      <c r="B56" s="478" t="s">
        <v>44</v>
      </c>
      <c r="C56" s="478" t="s">
        <v>45</v>
      </c>
      <c r="D56" s="480" t="s">
        <v>46</v>
      </c>
      <c r="E56" s="482" t="s">
        <v>47</v>
      </c>
      <c r="F56" s="483"/>
      <c r="G56" s="484"/>
      <c r="H56" s="225" t="s">
        <v>1195</v>
      </c>
      <c r="I56" s="225" t="s">
        <v>1197</v>
      </c>
    </row>
    <row r="57" spans="1:9" ht="20.25">
      <c r="A57" s="477"/>
      <c r="B57" s="479"/>
      <c r="C57" s="479"/>
      <c r="D57" s="481"/>
      <c r="E57" s="171">
        <v>2557</v>
      </c>
      <c r="F57" s="171">
        <v>2558</v>
      </c>
      <c r="G57" s="171">
        <v>2559</v>
      </c>
      <c r="H57" s="224" t="s">
        <v>1194</v>
      </c>
      <c r="I57" s="224" t="s">
        <v>1196</v>
      </c>
    </row>
    <row r="58" spans="1:10" ht="20.25">
      <c r="A58" s="172">
        <v>1.1</v>
      </c>
      <c r="B58" s="173" t="s">
        <v>365</v>
      </c>
      <c r="C58" s="191"/>
      <c r="D58" s="191"/>
      <c r="E58" s="191"/>
      <c r="F58" s="191"/>
      <c r="G58" s="191"/>
      <c r="H58" s="191"/>
      <c r="I58" s="191"/>
      <c r="J58" s="148"/>
    </row>
    <row r="59" spans="1:9" ht="20.25">
      <c r="A59" s="177">
        <v>17</v>
      </c>
      <c r="B59" s="85" t="s">
        <v>882</v>
      </c>
      <c r="C59" s="99" t="s">
        <v>368</v>
      </c>
      <c r="D59" s="100" t="s">
        <v>484</v>
      </c>
      <c r="E59" s="226">
        <v>0</v>
      </c>
      <c r="F59" s="226">
        <v>0</v>
      </c>
      <c r="G59" s="226">
        <v>200000</v>
      </c>
      <c r="H59" s="99" t="s">
        <v>367</v>
      </c>
      <c r="I59" s="109" t="s">
        <v>483</v>
      </c>
    </row>
    <row r="60" spans="1:9" ht="20.25">
      <c r="A60" s="177"/>
      <c r="B60" s="85" t="s">
        <v>883</v>
      </c>
      <c r="C60" s="99" t="s">
        <v>369</v>
      </c>
      <c r="D60" s="100" t="s">
        <v>491</v>
      </c>
      <c r="E60" s="226"/>
      <c r="F60" s="226"/>
      <c r="G60" s="226"/>
      <c r="H60" s="99" t="s">
        <v>366</v>
      </c>
      <c r="I60" s="109"/>
    </row>
    <row r="61" spans="1:9" ht="20.25">
      <c r="A61" s="177">
        <v>18</v>
      </c>
      <c r="B61" s="85" t="s">
        <v>1701</v>
      </c>
      <c r="C61" s="99" t="s">
        <v>368</v>
      </c>
      <c r="D61" s="100" t="s">
        <v>1870</v>
      </c>
      <c r="E61" s="226">
        <v>0</v>
      </c>
      <c r="F61" s="226">
        <v>0</v>
      </c>
      <c r="G61" s="226">
        <v>4096000</v>
      </c>
      <c r="H61" s="99" t="s">
        <v>367</v>
      </c>
      <c r="I61" s="109" t="s">
        <v>483</v>
      </c>
    </row>
    <row r="62" spans="1:9" ht="20.25">
      <c r="A62" s="177"/>
      <c r="B62" s="85" t="s">
        <v>454</v>
      </c>
      <c r="C62" s="99" t="s">
        <v>369</v>
      </c>
      <c r="D62" s="196" t="s">
        <v>1705</v>
      </c>
      <c r="E62" s="226"/>
      <c r="F62" s="226"/>
      <c r="G62" s="226"/>
      <c r="H62" s="99" t="s">
        <v>366</v>
      </c>
      <c r="I62" s="109"/>
    </row>
    <row r="63" spans="1:9" ht="20.25">
      <c r="A63" s="177">
        <v>19</v>
      </c>
      <c r="B63" s="85" t="s">
        <v>1702</v>
      </c>
      <c r="C63" s="99" t="s">
        <v>368</v>
      </c>
      <c r="D63" s="100" t="s">
        <v>484</v>
      </c>
      <c r="E63" s="226">
        <v>0</v>
      </c>
      <c r="F63" s="226">
        <v>0</v>
      </c>
      <c r="G63" s="226">
        <v>231000</v>
      </c>
      <c r="H63" s="99" t="s">
        <v>367</v>
      </c>
      <c r="I63" s="109" t="s">
        <v>483</v>
      </c>
    </row>
    <row r="64" spans="1:9" ht="20.25">
      <c r="A64" s="177"/>
      <c r="B64" s="85" t="s">
        <v>1490</v>
      </c>
      <c r="C64" s="99" t="s">
        <v>369</v>
      </c>
      <c r="D64" s="100" t="s">
        <v>1706</v>
      </c>
      <c r="E64" s="226"/>
      <c r="F64" s="226"/>
      <c r="G64" s="226"/>
      <c r="H64" s="99" t="s">
        <v>366</v>
      </c>
      <c r="I64" s="109"/>
    </row>
    <row r="65" spans="1:9" ht="22.5" customHeight="1">
      <c r="A65" s="177">
        <v>20</v>
      </c>
      <c r="B65" s="85" t="s">
        <v>1703</v>
      </c>
      <c r="C65" s="99" t="s">
        <v>368</v>
      </c>
      <c r="D65" s="100" t="s">
        <v>484</v>
      </c>
      <c r="E65" s="226">
        <v>0</v>
      </c>
      <c r="F65" s="226">
        <v>0</v>
      </c>
      <c r="G65" s="226">
        <v>198000</v>
      </c>
      <c r="H65" s="99" t="s">
        <v>367</v>
      </c>
      <c r="I65" s="109" t="s">
        <v>483</v>
      </c>
    </row>
    <row r="66" spans="1:9" ht="20.25">
      <c r="A66" s="177"/>
      <c r="B66" s="85" t="s">
        <v>1884</v>
      </c>
      <c r="C66" s="99" t="s">
        <v>369</v>
      </c>
      <c r="D66" s="100" t="s">
        <v>1933</v>
      </c>
      <c r="E66" s="226"/>
      <c r="F66" s="226"/>
      <c r="G66" s="226"/>
      <c r="H66" s="99" t="s">
        <v>366</v>
      </c>
      <c r="I66" s="109"/>
    </row>
    <row r="67" spans="1:9" ht="20.25">
      <c r="A67" s="109">
        <v>21</v>
      </c>
      <c r="B67" s="85" t="s">
        <v>1708</v>
      </c>
      <c r="C67" s="99" t="s">
        <v>368</v>
      </c>
      <c r="D67" s="100" t="s">
        <v>484</v>
      </c>
      <c r="E67" s="226">
        <v>0</v>
      </c>
      <c r="F67" s="226">
        <v>0</v>
      </c>
      <c r="G67" s="226">
        <v>180000</v>
      </c>
      <c r="H67" s="99" t="s">
        <v>367</v>
      </c>
      <c r="I67" s="109" t="s">
        <v>483</v>
      </c>
    </row>
    <row r="68" spans="1:9" ht="20.25">
      <c r="A68" s="177"/>
      <c r="B68" s="85" t="s">
        <v>1709</v>
      </c>
      <c r="C68" s="99" t="s">
        <v>369</v>
      </c>
      <c r="D68" s="100" t="s">
        <v>1707</v>
      </c>
      <c r="E68" s="226"/>
      <c r="F68" s="226"/>
      <c r="G68" s="226"/>
      <c r="H68" s="99" t="s">
        <v>366</v>
      </c>
      <c r="I68" s="109"/>
    </row>
    <row r="69" spans="1:9" ht="20.25">
      <c r="A69" s="177">
        <v>22</v>
      </c>
      <c r="B69" s="85" t="s">
        <v>1710</v>
      </c>
      <c r="C69" s="99" t="s">
        <v>368</v>
      </c>
      <c r="D69" s="100" t="s">
        <v>484</v>
      </c>
      <c r="E69" s="226">
        <v>0</v>
      </c>
      <c r="F69" s="226">
        <v>0</v>
      </c>
      <c r="G69" s="226">
        <v>360000</v>
      </c>
      <c r="H69" s="99" t="s">
        <v>366</v>
      </c>
      <c r="I69" s="109" t="s">
        <v>483</v>
      </c>
    </row>
    <row r="70" spans="1:9" ht="20.25">
      <c r="A70" s="177"/>
      <c r="B70" s="85" t="s">
        <v>1905</v>
      </c>
      <c r="C70" s="99" t="s">
        <v>369</v>
      </c>
      <c r="D70" s="100" t="s">
        <v>1494</v>
      </c>
      <c r="E70" s="226"/>
      <c r="F70" s="226"/>
      <c r="G70" s="226"/>
      <c r="H70" s="99" t="s">
        <v>367</v>
      </c>
      <c r="I70" s="109"/>
    </row>
    <row r="71" spans="1:9" ht="20.25">
      <c r="A71" s="177">
        <v>23</v>
      </c>
      <c r="B71" s="85" t="s">
        <v>1711</v>
      </c>
      <c r="C71" s="99" t="s">
        <v>368</v>
      </c>
      <c r="D71" s="100" t="s">
        <v>484</v>
      </c>
      <c r="E71" s="226">
        <v>50720</v>
      </c>
      <c r="F71" s="226">
        <v>0</v>
      </c>
      <c r="G71" s="226">
        <v>0</v>
      </c>
      <c r="H71" s="99" t="s">
        <v>366</v>
      </c>
      <c r="I71" s="109" t="s">
        <v>483</v>
      </c>
    </row>
    <row r="72" spans="1:9" ht="20.25">
      <c r="A72" s="177"/>
      <c r="B72" s="85" t="s">
        <v>247</v>
      </c>
      <c r="C72" s="99" t="s">
        <v>369</v>
      </c>
      <c r="D72" s="100" t="s">
        <v>1696</v>
      </c>
      <c r="E72" s="226"/>
      <c r="F72" s="226"/>
      <c r="G72" s="226"/>
      <c r="H72" s="99" t="s">
        <v>367</v>
      </c>
      <c r="I72" s="109"/>
    </row>
    <row r="73" spans="1:9" ht="20.25">
      <c r="A73" s="177">
        <v>24</v>
      </c>
      <c r="B73" s="85" t="s">
        <v>1714</v>
      </c>
      <c r="C73" s="99" t="s">
        <v>368</v>
      </c>
      <c r="D73" s="100" t="s">
        <v>484</v>
      </c>
      <c r="E73" s="226">
        <v>0</v>
      </c>
      <c r="F73" s="226">
        <v>220000</v>
      </c>
      <c r="G73" s="226">
        <v>0</v>
      </c>
      <c r="H73" s="99" t="s">
        <v>367</v>
      </c>
      <c r="I73" s="109" t="s">
        <v>483</v>
      </c>
    </row>
    <row r="74" spans="1:9" ht="20.25">
      <c r="A74" s="177"/>
      <c r="B74" s="85"/>
      <c r="C74" s="99" t="s">
        <v>369</v>
      </c>
      <c r="D74" s="100" t="s">
        <v>1696</v>
      </c>
      <c r="E74" s="226"/>
      <c r="F74" s="226"/>
      <c r="G74" s="226"/>
      <c r="H74" s="99" t="s">
        <v>366</v>
      </c>
      <c r="I74" s="109"/>
    </row>
    <row r="75" spans="1:9" ht="20.25">
      <c r="A75" s="177">
        <v>25</v>
      </c>
      <c r="B75" s="85" t="s">
        <v>1712</v>
      </c>
      <c r="C75" s="99" t="s">
        <v>368</v>
      </c>
      <c r="D75" s="100" t="s">
        <v>1870</v>
      </c>
      <c r="E75" s="226">
        <v>0</v>
      </c>
      <c r="F75" s="226">
        <v>890000</v>
      </c>
      <c r="G75" s="226">
        <v>0</v>
      </c>
      <c r="H75" s="99" t="s">
        <v>367</v>
      </c>
      <c r="I75" s="109" t="s">
        <v>483</v>
      </c>
    </row>
    <row r="76" spans="1:9" ht="20.25">
      <c r="A76" s="177"/>
      <c r="B76" s="85" t="s">
        <v>1713</v>
      </c>
      <c r="C76" s="99" t="s">
        <v>369</v>
      </c>
      <c r="D76" s="100" t="s">
        <v>494</v>
      </c>
      <c r="E76" s="226"/>
      <c r="F76" s="226"/>
      <c r="G76" s="226"/>
      <c r="H76" s="99" t="s">
        <v>366</v>
      </c>
      <c r="I76" s="109"/>
    </row>
    <row r="77" spans="1:12" ht="20.25">
      <c r="A77" s="183"/>
      <c r="B77" s="184"/>
      <c r="C77" s="103"/>
      <c r="D77" s="104"/>
      <c r="E77" s="232"/>
      <c r="F77" s="231"/>
      <c r="G77" s="231"/>
      <c r="H77" s="103"/>
      <c r="I77" s="187"/>
      <c r="J77" s="227">
        <f>E71</f>
        <v>50720</v>
      </c>
      <c r="K77" s="227">
        <f>F73+F75</f>
        <v>1110000</v>
      </c>
      <c r="L77" s="227">
        <f>G59+G61+G63+G65+G67+G69</f>
        <v>5265000</v>
      </c>
    </row>
    <row r="78" spans="1:9" ht="20.25">
      <c r="A78" s="188"/>
      <c r="B78" s="167"/>
      <c r="C78" s="106"/>
      <c r="D78" s="107" t="s">
        <v>1338</v>
      </c>
      <c r="E78" s="189"/>
      <c r="F78" s="114"/>
      <c r="G78" s="114"/>
      <c r="H78" s="106"/>
      <c r="I78" s="115"/>
    </row>
    <row r="79" spans="1:9" ht="20.25">
      <c r="A79" s="473" t="s">
        <v>1671</v>
      </c>
      <c r="B79" s="473"/>
      <c r="C79" s="473"/>
      <c r="D79" s="473"/>
      <c r="E79" s="473"/>
      <c r="F79" s="473"/>
      <c r="G79" s="473"/>
      <c r="H79" s="473"/>
      <c r="I79" s="473"/>
    </row>
    <row r="80" spans="1:9" ht="20.25">
      <c r="A80" s="474" t="s">
        <v>1672</v>
      </c>
      <c r="B80" s="474"/>
      <c r="C80" s="474"/>
      <c r="D80" s="474"/>
      <c r="E80" s="474"/>
      <c r="F80" s="474"/>
      <c r="G80" s="474"/>
      <c r="H80" s="474"/>
      <c r="I80" s="474"/>
    </row>
    <row r="81" spans="1:9" ht="20.25">
      <c r="A81" s="475" t="s">
        <v>1673</v>
      </c>
      <c r="B81" s="475"/>
      <c r="C81" s="475"/>
      <c r="D81" s="475"/>
      <c r="E81" s="475"/>
      <c r="F81" s="475"/>
      <c r="G81" s="475"/>
      <c r="H81" s="475"/>
      <c r="I81" s="475"/>
    </row>
    <row r="82" spans="1:9" ht="20.25">
      <c r="A82" s="476" t="s">
        <v>43</v>
      </c>
      <c r="B82" s="478" t="s">
        <v>44</v>
      </c>
      <c r="C82" s="478" t="s">
        <v>45</v>
      </c>
      <c r="D82" s="480" t="s">
        <v>46</v>
      </c>
      <c r="E82" s="482" t="s">
        <v>47</v>
      </c>
      <c r="F82" s="483"/>
      <c r="G82" s="484"/>
      <c r="H82" s="225" t="s">
        <v>1195</v>
      </c>
      <c r="I82" s="225" t="s">
        <v>1197</v>
      </c>
    </row>
    <row r="83" spans="1:9" ht="20.25">
      <c r="A83" s="477"/>
      <c r="B83" s="479"/>
      <c r="C83" s="479"/>
      <c r="D83" s="481"/>
      <c r="E83" s="171">
        <v>2557</v>
      </c>
      <c r="F83" s="171">
        <v>2558</v>
      </c>
      <c r="G83" s="171">
        <v>2559</v>
      </c>
      <c r="H83" s="224" t="s">
        <v>1194</v>
      </c>
      <c r="I83" s="224" t="s">
        <v>1196</v>
      </c>
    </row>
    <row r="84" spans="1:9" ht="20.25">
      <c r="A84" s="172">
        <v>1.1</v>
      </c>
      <c r="B84" s="173" t="s">
        <v>365</v>
      </c>
      <c r="C84" s="198"/>
      <c r="D84" s="199"/>
      <c r="E84" s="233"/>
      <c r="F84" s="233"/>
      <c r="G84" s="233"/>
      <c r="H84" s="198"/>
      <c r="I84" s="198"/>
    </row>
    <row r="85" spans="1:9" ht="20.25">
      <c r="A85" s="177">
        <v>26</v>
      </c>
      <c r="B85" s="85" t="s">
        <v>495</v>
      </c>
      <c r="C85" s="99" t="s">
        <v>368</v>
      </c>
      <c r="D85" s="100" t="s">
        <v>497</v>
      </c>
      <c r="E85" s="228">
        <v>0</v>
      </c>
      <c r="F85" s="226">
        <v>100000</v>
      </c>
      <c r="G85" s="226">
        <v>0</v>
      </c>
      <c r="H85" s="99" t="s">
        <v>367</v>
      </c>
      <c r="I85" s="109" t="s">
        <v>483</v>
      </c>
    </row>
    <row r="86" spans="1:9" ht="20.25">
      <c r="A86" s="177"/>
      <c r="B86" s="192" t="s">
        <v>496</v>
      </c>
      <c r="C86" s="99" t="s">
        <v>369</v>
      </c>
      <c r="D86" s="100" t="s">
        <v>498</v>
      </c>
      <c r="E86" s="228"/>
      <c r="F86" s="226"/>
      <c r="G86" s="226"/>
      <c r="H86" s="99" t="s">
        <v>366</v>
      </c>
      <c r="I86" s="109"/>
    </row>
    <row r="87" spans="1:9" ht="20.25">
      <c r="A87" s="177">
        <v>27</v>
      </c>
      <c r="B87" s="85" t="s">
        <v>1716</v>
      </c>
      <c r="C87" s="99" t="s">
        <v>368</v>
      </c>
      <c r="D87" s="200" t="s">
        <v>484</v>
      </c>
      <c r="E87" s="226">
        <v>0</v>
      </c>
      <c r="F87" s="227">
        <v>0</v>
      </c>
      <c r="G87" s="226">
        <v>120000</v>
      </c>
      <c r="H87" s="99" t="s">
        <v>367</v>
      </c>
      <c r="I87" s="109"/>
    </row>
    <row r="88" spans="1:9" ht="20.25">
      <c r="A88" s="177"/>
      <c r="B88" s="167"/>
      <c r="C88" s="99" t="s">
        <v>369</v>
      </c>
      <c r="D88" s="200" t="s">
        <v>1914</v>
      </c>
      <c r="E88" s="228"/>
      <c r="F88" s="226"/>
      <c r="G88" s="226"/>
      <c r="H88" s="99" t="s">
        <v>366</v>
      </c>
      <c r="I88" s="109"/>
    </row>
    <row r="89" spans="1:9" ht="20.25">
      <c r="A89" s="177">
        <v>28</v>
      </c>
      <c r="B89" s="85" t="s">
        <v>1717</v>
      </c>
      <c r="C89" s="99" t="s">
        <v>368</v>
      </c>
      <c r="D89" s="100" t="s">
        <v>502</v>
      </c>
      <c r="E89" s="228">
        <v>0</v>
      </c>
      <c r="F89" s="201">
        <v>103000</v>
      </c>
      <c r="G89" s="226">
        <v>0</v>
      </c>
      <c r="H89" s="99" t="s">
        <v>367</v>
      </c>
      <c r="I89" s="109" t="s">
        <v>483</v>
      </c>
    </row>
    <row r="90" spans="1:9" ht="20.25">
      <c r="A90" s="177"/>
      <c r="B90" s="192" t="s">
        <v>747</v>
      </c>
      <c r="C90" s="99" t="s">
        <v>369</v>
      </c>
      <c r="D90" s="100" t="s">
        <v>1718</v>
      </c>
      <c r="E90" s="228"/>
      <c r="F90" s="226"/>
      <c r="G90" s="226"/>
      <c r="H90" s="99" t="s">
        <v>366</v>
      </c>
      <c r="I90" s="109"/>
    </row>
    <row r="91" spans="1:9" ht="20.25">
      <c r="A91" s="177">
        <v>29</v>
      </c>
      <c r="B91" s="85" t="s">
        <v>1719</v>
      </c>
      <c r="C91" s="99" t="s">
        <v>368</v>
      </c>
      <c r="D91" s="100" t="s">
        <v>502</v>
      </c>
      <c r="E91" s="154">
        <v>300000</v>
      </c>
      <c r="F91" s="150">
        <v>300000</v>
      </c>
      <c r="G91" s="226">
        <v>300000</v>
      </c>
      <c r="H91" s="99" t="s">
        <v>367</v>
      </c>
      <c r="I91" s="109" t="s">
        <v>483</v>
      </c>
    </row>
    <row r="92" spans="1:9" ht="20.25">
      <c r="A92" s="177"/>
      <c r="B92" s="105" t="s">
        <v>501</v>
      </c>
      <c r="C92" s="99" t="s">
        <v>369</v>
      </c>
      <c r="D92" s="100" t="s">
        <v>503</v>
      </c>
      <c r="E92" s="228"/>
      <c r="F92" s="226"/>
      <c r="G92" s="226"/>
      <c r="H92" s="99" t="s">
        <v>366</v>
      </c>
      <c r="I92" s="109"/>
    </row>
    <row r="93" spans="1:9" ht="20.25">
      <c r="A93" s="177">
        <v>30</v>
      </c>
      <c r="B93" s="85" t="s">
        <v>1720</v>
      </c>
      <c r="C93" s="99" t="s">
        <v>368</v>
      </c>
      <c r="D93" s="100" t="s">
        <v>502</v>
      </c>
      <c r="E93" s="226">
        <v>0</v>
      </c>
      <c r="F93" s="150">
        <v>80000</v>
      </c>
      <c r="G93" s="226">
        <v>0</v>
      </c>
      <c r="H93" s="99" t="s">
        <v>367</v>
      </c>
      <c r="I93" s="109" t="s">
        <v>483</v>
      </c>
    </row>
    <row r="94" spans="1:9" ht="20.25">
      <c r="A94" s="177"/>
      <c r="B94" s="85" t="s">
        <v>5</v>
      </c>
      <c r="C94" s="99" t="s">
        <v>369</v>
      </c>
      <c r="D94" s="100" t="s">
        <v>1913</v>
      </c>
      <c r="E94" s="226"/>
      <c r="F94" s="226"/>
      <c r="G94" s="226"/>
      <c r="H94" s="99" t="s">
        <v>366</v>
      </c>
      <c r="I94" s="109"/>
    </row>
    <row r="95" spans="1:10" ht="20.25">
      <c r="A95" s="177">
        <v>31</v>
      </c>
      <c r="B95" s="85" t="s">
        <v>1721</v>
      </c>
      <c r="C95" s="99" t="s">
        <v>368</v>
      </c>
      <c r="D95" s="100" t="s">
        <v>510</v>
      </c>
      <c r="E95" s="226">
        <v>0</v>
      </c>
      <c r="F95" s="226">
        <v>0</v>
      </c>
      <c r="G95" s="226">
        <v>132000</v>
      </c>
      <c r="H95" s="99" t="s">
        <v>367</v>
      </c>
      <c r="I95" s="109" t="s">
        <v>483</v>
      </c>
      <c r="J95" s="112"/>
    </row>
    <row r="96" spans="1:12" ht="20.25">
      <c r="A96" s="177"/>
      <c r="B96" s="85" t="s">
        <v>6</v>
      </c>
      <c r="C96" s="99" t="s">
        <v>369</v>
      </c>
      <c r="D96" s="100" t="s">
        <v>1704</v>
      </c>
      <c r="E96" s="226"/>
      <c r="F96" s="226"/>
      <c r="G96" s="226"/>
      <c r="H96" s="99" t="s">
        <v>366</v>
      </c>
      <c r="I96" s="109"/>
      <c r="J96" s="114"/>
      <c r="K96" s="148"/>
      <c r="L96" s="148"/>
    </row>
    <row r="97" spans="1:10" ht="20.25">
      <c r="A97" s="177">
        <v>32</v>
      </c>
      <c r="B97" s="85" t="s">
        <v>1722</v>
      </c>
      <c r="C97" s="99" t="s">
        <v>368</v>
      </c>
      <c r="D97" s="100" t="s">
        <v>510</v>
      </c>
      <c r="E97" s="226">
        <v>0</v>
      </c>
      <c r="F97" s="226">
        <v>0</v>
      </c>
      <c r="G97" s="226">
        <v>25000</v>
      </c>
      <c r="H97" s="99" t="s">
        <v>367</v>
      </c>
      <c r="I97" s="109" t="s">
        <v>483</v>
      </c>
      <c r="J97" s="112"/>
    </row>
    <row r="98" spans="1:10" ht="20.25">
      <c r="A98" s="177"/>
      <c r="B98" s="85" t="s">
        <v>1723</v>
      </c>
      <c r="C98" s="99" t="s">
        <v>369</v>
      </c>
      <c r="D98" s="100" t="s">
        <v>489</v>
      </c>
      <c r="E98" s="226"/>
      <c r="F98" s="226"/>
      <c r="G98" s="226"/>
      <c r="H98" s="99" t="s">
        <v>366</v>
      </c>
      <c r="I98" s="109"/>
      <c r="J98" s="114"/>
    </row>
    <row r="99" spans="1:10" ht="20.25">
      <c r="A99" s="177">
        <v>33</v>
      </c>
      <c r="B99" s="85" t="s">
        <v>1724</v>
      </c>
      <c r="C99" s="99" t="s">
        <v>368</v>
      </c>
      <c r="D99" s="100" t="s">
        <v>510</v>
      </c>
      <c r="E99" s="228">
        <v>0</v>
      </c>
      <c r="F99" s="226">
        <v>0</v>
      </c>
      <c r="G99" s="226">
        <v>66000</v>
      </c>
      <c r="H99" s="99" t="s">
        <v>367</v>
      </c>
      <c r="I99" s="109" t="s">
        <v>483</v>
      </c>
      <c r="J99" s="114"/>
    </row>
    <row r="100" spans="1:10" ht="20.25">
      <c r="A100" s="177"/>
      <c r="B100" s="85" t="s">
        <v>501</v>
      </c>
      <c r="C100" s="99" t="s">
        <v>369</v>
      </c>
      <c r="D100" s="100" t="s">
        <v>1914</v>
      </c>
      <c r="E100" s="228"/>
      <c r="F100" s="226"/>
      <c r="G100" s="226"/>
      <c r="H100" s="99" t="s">
        <v>366</v>
      </c>
      <c r="I100" s="109"/>
      <c r="J100" s="114"/>
    </row>
    <row r="101" spans="1:10" ht="20.25">
      <c r="A101" s="177">
        <v>34</v>
      </c>
      <c r="B101" s="85" t="s">
        <v>1725</v>
      </c>
      <c r="C101" s="99" t="s">
        <v>368</v>
      </c>
      <c r="D101" s="100" t="s">
        <v>510</v>
      </c>
      <c r="E101" s="226">
        <v>0</v>
      </c>
      <c r="F101" s="154">
        <v>0</v>
      </c>
      <c r="G101" s="226">
        <v>30000</v>
      </c>
      <c r="H101" s="99" t="s">
        <v>367</v>
      </c>
      <c r="I101" s="109" t="s">
        <v>483</v>
      </c>
      <c r="J101" s="114"/>
    </row>
    <row r="102" spans="1:10" ht="20.25">
      <c r="A102" s="177"/>
      <c r="B102" s="85" t="s">
        <v>7</v>
      </c>
      <c r="C102" s="99" t="s">
        <v>369</v>
      </c>
      <c r="D102" s="100" t="s">
        <v>1726</v>
      </c>
      <c r="E102" s="226"/>
      <c r="F102" s="226"/>
      <c r="G102" s="226"/>
      <c r="H102" s="99" t="s">
        <v>366</v>
      </c>
      <c r="I102" s="109"/>
      <c r="J102" s="114"/>
    </row>
    <row r="103" spans="1:12" ht="20.25">
      <c r="A103" s="183"/>
      <c r="B103" s="184"/>
      <c r="C103" s="103"/>
      <c r="D103" s="104"/>
      <c r="E103" s="231"/>
      <c r="F103" s="231"/>
      <c r="G103" s="231"/>
      <c r="H103" s="103"/>
      <c r="I103" s="187"/>
      <c r="J103" s="114">
        <f>E91</f>
        <v>300000</v>
      </c>
      <c r="K103" s="227">
        <f>F89+F91+F93+F85</f>
        <v>583000</v>
      </c>
      <c r="L103" s="227">
        <f>G87+G91+G95+G97+G99+G101</f>
        <v>673000</v>
      </c>
    </row>
    <row r="104" spans="1:10" ht="20.25">
      <c r="A104" s="202"/>
      <c r="B104" s="203"/>
      <c r="C104" s="204"/>
      <c r="D104" s="205" t="s">
        <v>1339</v>
      </c>
      <c r="E104" s="206"/>
      <c r="F104" s="206"/>
      <c r="G104" s="206"/>
      <c r="H104" s="204"/>
      <c r="I104" s="207"/>
      <c r="J104" s="112"/>
    </row>
    <row r="105" spans="1:9" ht="20.25">
      <c r="A105" s="473" t="s">
        <v>1671</v>
      </c>
      <c r="B105" s="473"/>
      <c r="C105" s="473"/>
      <c r="D105" s="473"/>
      <c r="E105" s="473"/>
      <c r="F105" s="473"/>
      <c r="G105" s="473"/>
      <c r="H105" s="473"/>
      <c r="I105" s="473"/>
    </row>
    <row r="106" spans="1:9" ht="20.25">
      <c r="A106" s="474" t="s">
        <v>1672</v>
      </c>
      <c r="B106" s="474"/>
      <c r="C106" s="474"/>
      <c r="D106" s="474"/>
      <c r="E106" s="474"/>
      <c r="F106" s="474"/>
      <c r="G106" s="474"/>
      <c r="H106" s="474"/>
      <c r="I106" s="474"/>
    </row>
    <row r="107" spans="1:9" ht="20.25">
      <c r="A107" s="475" t="s">
        <v>1673</v>
      </c>
      <c r="B107" s="475"/>
      <c r="C107" s="475"/>
      <c r="D107" s="475"/>
      <c r="E107" s="475"/>
      <c r="F107" s="475"/>
      <c r="G107" s="475"/>
      <c r="H107" s="475"/>
      <c r="I107" s="475"/>
    </row>
    <row r="108" spans="1:9" ht="20.25">
      <c r="A108" s="476" t="s">
        <v>43</v>
      </c>
      <c r="B108" s="478" t="s">
        <v>44</v>
      </c>
      <c r="C108" s="478" t="s">
        <v>45</v>
      </c>
      <c r="D108" s="480" t="s">
        <v>46</v>
      </c>
      <c r="E108" s="482" t="s">
        <v>47</v>
      </c>
      <c r="F108" s="483"/>
      <c r="G108" s="484"/>
      <c r="H108" s="225" t="s">
        <v>1195</v>
      </c>
      <c r="I108" s="225" t="s">
        <v>1197</v>
      </c>
    </row>
    <row r="109" spans="1:9" ht="20.25">
      <c r="A109" s="477"/>
      <c r="B109" s="479"/>
      <c r="C109" s="479"/>
      <c r="D109" s="481"/>
      <c r="E109" s="171">
        <v>2557</v>
      </c>
      <c r="F109" s="171">
        <v>2558</v>
      </c>
      <c r="G109" s="171">
        <v>2559</v>
      </c>
      <c r="H109" s="224" t="s">
        <v>1194</v>
      </c>
      <c r="I109" s="224" t="s">
        <v>1196</v>
      </c>
    </row>
    <row r="110" spans="1:10" ht="20.25">
      <c r="A110" s="172">
        <v>1.1</v>
      </c>
      <c r="B110" s="173" t="s">
        <v>365</v>
      </c>
      <c r="C110" s="198"/>
      <c r="D110" s="199"/>
      <c r="E110" s="198"/>
      <c r="F110" s="198"/>
      <c r="G110" s="198"/>
      <c r="H110" s="198"/>
      <c r="I110" s="198"/>
      <c r="J110" s="114"/>
    </row>
    <row r="111" spans="1:9" ht="20.25">
      <c r="A111" s="177">
        <v>35</v>
      </c>
      <c r="B111" s="85" t="s">
        <v>1727</v>
      </c>
      <c r="C111" s="99" t="s">
        <v>368</v>
      </c>
      <c r="D111" s="100" t="s">
        <v>1821</v>
      </c>
      <c r="E111" s="227">
        <v>450000</v>
      </c>
      <c r="F111" s="226">
        <v>0</v>
      </c>
      <c r="G111" s="226">
        <v>0</v>
      </c>
      <c r="H111" s="99" t="s">
        <v>367</v>
      </c>
      <c r="I111" s="109" t="s">
        <v>483</v>
      </c>
    </row>
    <row r="112" spans="1:9" ht="20.25">
      <c r="A112" s="208"/>
      <c r="B112" s="85" t="s">
        <v>1728</v>
      </c>
      <c r="C112" s="182" t="s">
        <v>369</v>
      </c>
      <c r="D112" s="100" t="s">
        <v>1912</v>
      </c>
      <c r="E112" s="226"/>
      <c r="F112" s="226"/>
      <c r="G112" s="226"/>
      <c r="H112" s="99" t="s">
        <v>366</v>
      </c>
      <c r="I112" s="193"/>
    </row>
    <row r="113" spans="1:9" ht="20.25">
      <c r="A113" s="177">
        <v>36</v>
      </c>
      <c r="B113" s="85" t="s">
        <v>884</v>
      </c>
      <c r="C113" s="99" t="s">
        <v>505</v>
      </c>
      <c r="D113" s="100" t="s">
        <v>507</v>
      </c>
      <c r="E113" s="226">
        <v>500000</v>
      </c>
      <c r="F113" s="230">
        <v>500000</v>
      </c>
      <c r="G113" s="226">
        <v>500000</v>
      </c>
      <c r="H113" s="99" t="s">
        <v>508</v>
      </c>
      <c r="I113" s="109" t="s">
        <v>483</v>
      </c>
    </row>
    <row r="114" spans="1:9" ht="20.25">
      <c r="A114" s="177"/>
      <c r="B114" s="85" t="s">
        <v>885</v>
      </c>
      <c r="C114" s="99" t="s">
        <v>506</v>
      </c>
      <c r="D114" s="100" t="s">
        <v>1911</v>
      </c>
      <c r="E114" s="226"/>
      <c r="F114" s="226"/>
      <c r="G114" s="234"/>
      <c r="H114" s="99" t="s">
        <v>509</v>
      </c>
      <c r="I114" s="109"/>
    </row>
    <row r="115" spans="1:9" ht="20.25">
      <c r="A115" s="177"/>
      <c r="B115" s="85" t="s">
        <v>1729</v>
      </c>
      <c r="C115" s="99"/>
      <c r="D115" s="100"/>
      <c r="E115" s="226"/>
      <c r="F115" s="226"/>
      <c r="G115" s="234"/>
      <c r="H115" s="99"/>
      <c r="I115" s="109"/>
    </row>
    <row r="116" spans="1:9" ht="20.25">
      <c r="A116" s="177"/>
      <c r="B116" s="85" t="s">
        <v>1730</v>
      </c>
      <c r="C116" s="99"/>
      <c r="D116" s="100"/>
      <c r="E116" s="226"/>
      <c r="F116" s="226"/>
      <c r="G116" s="234"/>
      <c r="H116" s="99"/>
      <c r="I116" s="109"/>
    </row>
    <row r="117" spans="1:9" ht="20.25">
      <c r="A117" s="177">
        <v>37</v>
      </c>
      <c r="B117" s="85" t="s">
        <v>1732</v>
      </c>
      <c r="C117" s="99" t="s">
        <v>368</v>
      </c>
      <c r="D117" s="100" t="s">
        <v>510</v>
      </c>
      <c r="E117" s="226">
        <v>0</v>
      </c>
      <c r="F117" s="230">
        <v>1800000</v>
      </c>
      <c r="G117" s="226">
        <v>0</v>
      </c>
      <c r="H117" s="99" t="s">
        <v>367</v>
      </c>
      <c r="I117" s="109" t="s">
        <v>483</v>
      </c>
    </row>
    <row r="118" spans="1:9" ht="20.25">
      <c r="A118" s="208"/>
      <c r="B118" s="85" t="s">
        <v>1731</v>
      </c>
      <c r="C118" s="182" t="s">
        <v>369</v>
      </c>
      <c r="D118" s="100" t="s">
        <v>1735</v>
      </c>
      <c r="E118" s="226"/>
      <c r="F118" s="226"/>
      <c r="G118" s="226"/>
      <c r="H118" s="99" t="s">
        <v>366</v>
      </c>
      <c r="I118" s="109"/>
    </row>
    <row r="119" spans="1:9" ht="20.25">
      <c r="A119" s="177">
        <v>38</v>
      </c>
      <c r="B119" s="209" t="s">
        <v>1733</v>
      </c>
      <c r="C119" s="99" t="s">
        <v>368</v>
      </c>
      <c r="D119" s="100" t="s">
        <v>510</v>
      </c>
      <c r="E119" s="226">
        <v>0</v>
      </c>
      <c r="F119" s="235">
        <v>180000</v>
      </c>
      <c r="G119" s="228">
        <v>0</v>
      </c>
      <c r="H119" s="99" t="s">
        <v>367</v>
      </c>
      <c r="I119" s="109" t="s">
        <v>483</v>
      </c>
    </row>
    <row r="120" spans="1:9" ht="20.25">
      <c r="A120" s="177"/>
      <c r="B120" s="209" t="s">
        <v>1915</v>
      </c>
      <c r="C120" s="99" t="s">
        <v>369</v>
      </c>
      <c r="D120" s="100" t="s">
        <v>1736</v>
      </c>
      <c r="E120" s="226"/>
      <c r="F120" s="226"/>
      <c r="G120" s="236"/>
      <c r="H120" s="99" t="s">
        <v>366</v>
      </c>
      <c r="I120" s="109"/>
    </row>
    <row r="121" spans="1:9" ht="20.25">
      <c r="A121" s="177">
        <v>39</v>
      </c>
      <c r="B121" s="85" t="s">
        <v>1734</v>
      </c>
      <c r="C121" s="99" t="s">
        <v>368</v>
      </c>
      <c r="D121" s="100" t="s">
        <v>510</v>
      </c>
      <c r="E121" s="226">
        <v>0</v>
      </c>
      <c r="F121" s="235">
        <v>650000</v>
      </c>
      <c r="G121" s="228">
        <v>0</v>
      </c>
      <c r="H121" s="99" t="s">
        <v>367</v>
      </c>
      <c r="I121" s="109" t="s">
        <v>483</v>
      </c>
    </row>
    <row r="122" spans="1:12" ht="20.25">
      <c r="A122" s="177"/>
      <c r="B122" s="85" t="s">
        <v>8</v>
      </c>
      <c r="C122" s="99" t="s">
        <v>369</v>
      </c>
      <c r="D122" s="100" t="s">
        <v>504</v>
      </c>
      <c r="E122" s="226"/>
      <c r="F122" s="226"/>
      <c r="G122" s="235"/>
      <c r="H122" s="99" t="s">
        <v>366</v>
      </c>
      <c r="I122" s="109"/>
      <c r="J122" s="148"/>
      <c r="K122" s="148"/>
      <c r="L122" s="148"/>
    </row>
    <row r="123" spans="1:10" ht="20.25">
      <c r="A123" s="177">
        <v>40</v>
      </c>
      <c r="B123" s="85" t="s">
        <v>1737</v>
      </c>
      <c r="C123" s="99" t="s">
        <v>368</v>
      </c>
      <c r="D123" s="100" t="s">
        <v>510</v>
      </c>
      <c r="E123" s="226">
        <v>0</v>
      </c>
      <c r="F123" s="235">
        <v>650000</v>
      </c>
      <c r="G123" s="228">
        <v>0</v>
      </c>
      <c r="H123" s="99" t="s">
        <v>367</v>
      </c>
      <c r="I123" s="109" t="s">
        <v>483</v>
      </c>
      <c r="J123" s="112"/>
    </row>
    <row r="124" spans="1:10" ht="20.25">
      <c r="A124" s="177"/>
      <c r="B124" s="85" t="s">
        <v>1738</v>
      </c>
      <c r="C124" s="99" t="s">
        <v>369</v>
      </c>
      <c r="D124" s="100" t="s">
        <v>1739</v>
      </c>
      <c r="E124" s="237"/>
      <c r="F124" s="237"/>
      <c r="G124" s="236"/>
      <c r="H124" s="99" t="s">
        <v>366</v>
      </c>
      <c r="I124" s="109"/>
      <c r="J124" s="114"/>
    </row>
    <row r="125" spans="1:10" ht="20.25">
      <c r="A125" s="177">
        <v>41</v>
      </c>
      <c r="B125" s="85" t="s">
        <v>1740</v>
      </c>
      <c r="C125" s="99" t="s">
        <v>368</v>
      </c>
      <c r="D125" s="100" t="s">
        <v>1619</v>
      </c>
      <c r="E125" s="226">
        <v>0</v>
      </c>
      <c r="F125" s="235">
        <v>360000</v>
      </c>
      <c r="G125" s="228">
        <v>0</v>
      </c>
      <c r="H125" s="99" t="s">
        <v>367</v>
      </c>
      <c r="I125" s="109" t="s">
        <v>483</v>
      </c>
      <c r="J125" s="114"/>
    </row>
    <row r="126" spans="1:10" ht="20.25">
      <c r="A126" s="208"/>
      <c r="B126" s="85" t="s">
        <v>8</v>
      </c>
      <c r="C126" s="106" t="s">
        <v>369</v>
      </c>
      <c r="D126" s="100" t="s">
        <v>1913</v>
      </c>
      <c r="E126" s="238"/>
      <c r="F126" s="237"/>
      <c r="G126" s="235"/>
      <c r="H126" s="99" t="s">
        <v>366</v>
      </c>
      <c r="I126" s="193"/>
      <c r="J126" s="114"/>
    </row>
    <row r="127" spans="1:9" ht="20.25">
      <c r="A127" s="109">
        <v>42</v>
      </c>
      <c r="B127" s="210" t="s">
        <v>1748</v>
      </c>
      <c r="C127" s="99" t="s">
        <v>368</v>
      </c>
      <c r="D127" s="100" t="s">
        <v>1619</v>
      </c>
      <c r="E127" s="226">
        <v>0</v>
      </c>
      <c r="F127" s="226">
        <v>540000</v>
      </c>
      <c r="G127" s="227">
        <v>0</v>
      </c>
      <c r="H127" s="99" t="s">
        <v>367</v>
      </c>
      <c r="I127" s="109" t="s">
        <v>483</v>
      </c>
    </row>
    <row r="128" spans="1:12" ht="20.25">
      <c r="A128" s="183"/>
      <c r="B128" s="211" t="s">
        <v>8</v>
      </c>
      <c r="C128" s="103" t="s">
        <v>369</v>
      </c>
      <c r="D128" s="104" t="s">
        <v>1914</v>
      </c>
      <c r="E128" s="231"/>
      <c r="F128" s="231"/>
      <c r="G128" s="231"/>
      <c r="H128" s="103" t="s">
        <v>366</v>
      </c>
      <c r="I128" s="187"/>
      <c r="J128" s="227">
        <f>E111+E113</f>
        <v>950000</v>
      </c>
      <c r="K128" s="227">
        <f>F113+F117+F119+F121+F123+F125+F127</f>
        <v>4680000</v>
      </c>
      <c r="L128" s="227">
        <f>G113</f>
        <v>500000</v>
      </c>
    </row>
    <row r="129" spans="1:9" ht="20.25">
      <c r="A129" s="188"/>
      <c r="B129" s="212"/>
      <c r="C129" s="106"/>
      <c r="D129" s="107"/>
      <c r="E129" s="114"/>
      <c r="F129" s="114"/>
      <c r="G129" s="114"/>
      <c r="H129" s="106"/>
      <c r="I129" s="115"/>
    </row>
    <row r="130" spans="1:9" ht="20.25">
      <c r="A130" s="188"/>
      <c r="B130" s="212"/>
      <c r="C130" s="106"/>
      <c r="D130" s="107" t="s">
        <v>1340</v>
      </c>
      <c r="E130" s="114"/>
      <c r="F130" s="114"/>
      <c r="G130" s="114"/>
      <c r="H130" s="106"/>
      <c r="I130" s="115"/>
    </row>
    <row r="131" spans="1:9" ht="20.25">
      <c r="A131" s="473" t="s">
        <v>1671</v>
      </c>
      <c r="B131" s="473"/>
      <c r="C131" s="473"/>
      <c r="D131" s="473"/>
      <c r="E131" s="473"/>
      <c r="F131" s="473"/>
      <c r="G131" s="473"/>
      <c r="H131" s="473"/>
      <c r="I131" s="473"/>
    </row>
    <row r="132" spans="1:9" ht="20.25">
      <c r="A132" s="474" t="s">
        <v>1672</v>
      </c>
      <c r="B132" s="474"/>
      <c r="C132" s="474"/>
      <c r="D132" s="474"/>
      <c r="E132" s="474"/>
      <c r="F132" s="474"/>
      <c r="G132" s="474"/>
      <c r="H132" s="474"/>
      <c r="I132" s="474"/>
    </row>
    <row r="133" spans="1:9" ht="20.25">
      <c r="A133" s="475" t="s">
        <v>1673</v>
      </c>
      <c r="B133" s="475"/>
      <c r="C133" s="475"/>
      <c r="D133" s="475"/>
      <c r="E133" s="475"/>
      <c r="F133" s="475"/>
      <c r="G133" s="475"/>
      <c r="H133" s="475"/>
      <c r="I133" s="475"/>
    </row>
    <row r="134" spans="1:9" ht="20.25">
      <c r="A134" s="476" t="s">
        <v>43</v>
      </c>
      <c r="B134" s="478" t="s">
        <v>44</v>
      </c>
      <c r="C134" s="478" t="s">
        <v>45</v>
      </c>
      <c r="D134" s="480" t="s">
        <v>46</v>
      </c>
      <c r="E134" s="482" t="s">
        <v>47</v>
      </c>
      <c r="F134" s="483"/>
      <c r="G134" s="484"/>
      <c r="H134" s="225" t="s">
        <v>1195</v>
      </c>
      <c r="I134" s="225" t="s">
        <v>1197</v>
      </c>
    </row>
    <row r="135" spans="1:9" ht="20.25">
      <c r="A135" s="477"/>
      <c r="B135" s="479"/>
      <c r="C135" s="479"/>
      <c r="D135" s="481"/>
      <c r="E135" s="171">
        <v>2557</v>
      </c>
      <c r="F135" s="171">
        <v>2558</v>
      </c>
      <c r="G135" s="171">
        <v>2559</v>
      </c>
      <c r="H135" s="224" t="s">
        <v>1194</v>
      </c>
      <c r="I135" s="224" t="s">
        <v>1196</v>
      </c>
    </row>
    <row r="136" spans="1:9" ht="20.25">
      <c r="A136" s="172">
        <v>1.1</v>
      </c>
      <c r="B136" s="173" t="s">
        <v>365</v>
      </c>
      <c r="C136" s="198"/>
      <c r="D136" s="199"/>
      <c r="E136" s="213"/>
      <c r="F136" s="233"/>
      <c r="G136" s="233"/>
      <c r="H136" s="198"/>
      <c r="I136" s="214"/>
    </row>
    <row r="137" spans="1:9" ht="20.25">
      <c r="A137" s="177">
        <v>43</v>
      </c>
      <c r="B137" s="210" t="s">
        <v>1741</v>
      </c>
      <c r="C137" s="99" t="s">
        <v>368</v>
      </c>
      <c r="D137" s="100" t="s">
        <v>1619</v>
      </c>
      <c r="E137" s="226">
        <v>0</v>
      </c>
      <c r="F137" s="235">
        <v>0</v>
      </c>
      <c r="G137" s="226">
        <v>540000</v>
      </c>
      <c r="H137" s="99" t="s">
        <v>367</v>
      </c>
      <c r="I137" s="109" t="s">
        <v>483</v>
      </c>
    </row>
    <row r="138" spans="1:9" ht="20.25">
      <c r="A138" s="177"/>
      <c r="B138" s="210"/>
      <c r="C138" s="99" t="s">
        <v>369</v>
      </c>
      <c r="D138" s="100" t="s">
        <v>1914</v>
      </c>
      <c r="E138" s="237"/>
      <c r="F138" s="237"/>
      <c r="G138" s="226"/>
      <c r="H138" s="99" t="s">
        <v>366</v>
      </c>
      <c r="I138" s="109"/>
    </row>
    <row r="139" spans="1:9" ht="20.25">
      <c r="A139" s="177">
        <v>44</v>
      </c>
      <c r="B139" s="210" t="s">
        <v>1733</v>
      </c>
      <c r="C139" s="99" t="s">
        <v>368</v>
      </c>
      <c r="D139" s="100" t="s">
        <v>510</v>
      </c>
      <c r="E139" s="226">
        <v>0</v>
      </c>
      <c r="F139" s="226">
        <v>0</v>
      </c>
      <c r="G139" s="228">
        <v>180000</v>
      </c>
      <c r="H139" s="99" t="s">
        <v>367</v>
      </c>
      <c r="I139" s="109" t="s">
        <v>483</v>
      </c>
    </row>
    <row r="140" spans="1:9" ht="20.25">
      <c r="A140" s="177"/>
      <c r="B140" s="210" t="s">
        <v>1915</v>
      </c>
      <c r="C140" s="182" t="s">
        <v>369</v>
      </c>
      <c r="D140" s="100" t="s">
        <v>1750</v>
      </c>
      <c r="E140" s="237"/>
      <c r="F140" s="237"/>
      <c r="G140" s="234"/>
      <c r="H140" s="99" t="s">
        <v>366</v>
      </c>
      <c r="I140" s="109"/>
    </row>
    <row r="141" spans="1:9" ht="20.25">
      <c r="A141" s="177">
        <v>45</v>
      </c>
      <c r="B141" s="210" t="s">
        <v>1743</v>
      </c>
      <c r="C141" s="99" t="s">
        <v>368</v>
      </c>
      <c r="D141" s="100" t="s">
        <v>510</v>
      </c>
      <c r="E141" s="226">
        <v>0</v>
      </c>
      <c r="F141" s="226">
        <v>0</v>
      </c>
      <c r="G141" s="228">
        <v>540000</v>
      </c>
      <c r="H141" s="99" t="s">
        <v>367</v>
      </c>
      <c r="I141" s="109" t="s">
        <v>483</v>
      </c>
    </row>
    <row r="142" spans="1:9" ht="20.25">
      <c r="A142" s="177"/>
      <c r="B142" s="210" t="s">
        <v>1742</v>
      </c>
      <c r="C142" s="99" t="s">
        <v>369</v>
      </c>
      <c r="D142" s="100" t="s">
        <v>1751</v>
      </c>
      <c r="E142" s="226"/>
      <c r="F142" s="237"/>
      <c r="G142" s="226"/>
      <c r="H142" s="99" t="s">
        <v>366</v>
      </c>
      <c r="I142" s="109"/>
    </row>
    <row r="143" spans="1:9" ht="20.25">
      <c r="A143" s="177">
        <v>46</v>
      </c>
      <c r="B143" s="209" t="s">
        <v>1744</v>
      </c>
      <c r="C143" s="99" t="s">
        <v>368</v>
      </c>
      <c r="D143" s="100" t="s">
        <v>510</v>
      </c>
      <c r="E143" s="226">
        <v>0</v>
      </c>
      <c r="F143" s="226">
        <v>0</v>
      </c>
      <c r="G143" s="226">
        <v>360000</v>
      </c>
      <c r="H143" s="99" t="s">
        <v>367</v>
      </c>
      <c r="I143" s="109" t="s">
        <v>483</v>
      </c>
    </row>
    <row r="144" spans="1:9" ht="20.25">
      <c r="A144" s="177"/>
      <c r="B144" s="209" t="s">
        <v>1745</v>
      </c>
      <c r="C144" s="99" t="s">
        <v>369</v>
      </c>
      <c r="D144" s="100" t="s">
        <v>1751</v>
      </c>
      <c r="E144" s="237"/>
      <c r="F144" s="237"/>
      <c r="G144" s="226"/>
      <c r="H144" s="99" t="s">
        <v>366</v>
      </c>
      <c r="I144" s="109"/>
    </row>
    <row r="145" spans="1:9" ht="20.25">
      <c r="A145" s="177">
        <v>47</v>
      </c>
      <c r="B145" s="85" t="s">
        <v>1746</v>
      </c>
      <c r="C145" s="99" t="s">
        <v>368</v>
      </c>
      <c r="D145" s="100" t="s">
        <v>1619</v>
      </c>
      <c r="E145" s="226">
        <v>0</v>
      </c>
      <c r="F145" s="226">
        <v>0</v>
      </c>
      <c r="G145" s="235">
        <v>540000</v>
      </c>
      <c r="H145" s="99" t="s">
        <v>367</v>
      </c>
      <c r="I145" s="109" t="s">
        <v>483</v>
      </c>
    </row>
    <row r="146" spans="1:9" ht="23.25" customHeight="1">
      <c r="A146" s="177"/>
      <c r="B146" s="85"/>
      <c r="C146" s="182" t="s">
        <v>369</v>
      </c>
      <c r="D146" s="100" t="s">
        <v>1914</v>
      </c>
      <c r="E146" s="226"/>
      <c r="F146" s="226"/>
      <c r="G146" s="226"/>
      <c r="H146" s="99" t="s">
        <v>366</v>
      </c>
      <c r="I146" s="109"/>
    </row>
    <row r="147" spans="1:10" ht="20.25">
      <c r="A147" s="177">
        <v>48</v>
      </c>
      <c r="B147" s="85" t="s">
        <v>1747</v>
      </c>
      <c r="C147" s="99" t="s">
        <v>368</v>
      </c>
      <c r="D147" s="100" t="s">
        <v>484</v>
      </c>
      <c r="E147" s="239">
        <v>0</v>
      </c>
      <c r="F147" s="226">
        <v>0</v>
      </c>
      <c r="G147" s="226">
        <v>360000</v>
      </c>
      <c r="H147" s="99" t="s">
        <v>367</v>
      </c>
      <c r="I147" s="109" t="s">
        <v>483</v>
      </c>
      <c r="J147" s="112"/>
    </row>
    <row r="148" spans="1:10" ht="20.25">
      <c r="A148" s="177"/>
      <c r="B148" s="85" t="s">
        <v>8</v>
      </c>
      <c r="C148" s="99" t="s">
        <v>369</v>
      </c>
      <c r="D148" s="100" t="s">
        <v>485</v>
      </c>
      <c r="E148" s="226"/>
      <c r="F148" s="226"/>
      <c r="G148" s="240"/>
      <c r="H148" s="99" t="s">
        <v>366</v>
      </c>
      <c r="I148" s="160"/>
      <c r="J148" s="114"/>
    </row>
    <row r="149" spans="1:10" ht="20.25">
      <c r="A149" s="177">
        <v>49</v>
      </c>
      <c r="B149" s="85" t="s">
        <v>1749</v>
      </c>
      <c r="C149" s="99" t="s">
        <v>368</v>
      </c>
      <c r="D149" s="100" t="s">
        <v>510</v>
      </c>
      <c r="E149" s="226">
        <v>0</v>
      </c>
      <c r="F149" s="226">
        <v>0</v>
      </c>
      <c r="G149" s="235">
        <v>200000</v>
      </c>
      <c r="H149" s="99" t="s">
        <v>367</v>
      </c>
      <c r="I149" s="109" t="s">
        <v>483</v>
      </c>
      <c r="J149" s="114"/>
    </row>
    <row r="150" spans="1:10" ht="20.25">
      <c r="A150" s="177"/>
      <c r="B150" s="85" t="s">
        <v>8</v>
      </c>
      <c r="C150" s="99" t="s">
        <v>369</v>
      </c>
      <c r="D150" s="100" t="s">
        <v>485</v>
      </c>
      <c r="E150" s="226"/>
      <c r="F150" s="226"/>
      <c r="G150" s="235"/>
      <c r="H150" s="99" t="s">
        <v>366</v>
      </c>
      <c r="I150" s="160"/>
      <c r="J150" s="114"/>
    </row>
    <row r="151" spans="1:9" ht="20.25">
      <c r="A151" s="177">
        <v>50</v>
      </c>
      <c r="B151" s="85" t="s">
        <v>1752</v>
      </c>
      <c r="C151" s="99" t="s">
        <v>368</v>
      </c>
      <c r="D151" s="100" t="s">
        <v>1870</v>
      </c>
      <c r="E151" s="150">
        <v>534000</v>
      </c>
      <c r="F151" s="226">
        <v>0</v>
      </c>
      <c r="G151" s="226">
        <v>0</v>
      </c>
      <c r="H151" s="99" t="s">
        <v>367</v>
      </c>
      <c r="I151" s="109" t="s">
        <v>483</v>
      </c>
    </row>
    <row r="152" spans="1:9" ht="20.25">
      <c r="A152" s="177"/>
      <c r="B152" s="85" t="s">
        <v>1753</v>
      </c>
      <c r="C152" s="99" t="s">
        <v>369</v>
      </c>
      <c r="D152" s="100" t="s">
        <v>1914</v>
      </c>
      <c r="E152" s="150"/>
      <c r="F152" s="226"/>
      <c r="G152" s="226"/>
      <c r="H152" s="99" t="s">
        <v>366</v>
      </c>
      <c r="I152" s="160"/>
    </row>
    <row r="153" spans="1:9" ht="20.25">
      <c r="A153" s="177">
        <v>51</v>
      </c>
      <c r="B153" s="85" t="s">
        <v>1756</v>
      </c>
      <c r="C153" s="99" t="s">
        <v>368</v>
      </c>
      <c r="D153" s="100" t="s">
        <v>484</v>
      </c>
      <c r="E153" s="227">
        <v>0</v>
      </c>
      <c r="F153" s="226">
        <v>66000</v>
      </c>
      <c r="G153" s="228">
        <v>0</v>
      </c>
      <c r="H153" s="99" t="s">
        <v>367</v>
      </c>
      <c r="I153" s="109" t="s">
        <v>483</v>
      </c>
    </row>
    <row r="154" spans="1:12" ht="20.25">
      <c r="A154" s="183"/>
      <c r="B154" s="184" t="s">
        <v>1916</v>
      </c>
      <c r="C154" s="103" t="s">
        <v>369</v>
      </c>
      <c r="D154" s="215" t="s">
        <v>1760</v>
      </c>
      <c r="E154" s="231"/>
      <c r="F154" s="231"/>
      <c r="G154" s="232"/>
      <c r="H154" s="103" t="s">
        <v>366</v>
      </c>
      <c r="I154" s="187"/>
      <c r="J154" s="227">
        <f>E151</f>
        <v>534000</v>
      </c>
      <c r="K154" s="227">
        <f>F153</f>
        <v>66000</v>
      </c>
      <c r="L154" s="227">
        <f>G137+G139+G141+G143+G145+G147+G149</f>
        <v>2720000</v>
      </c>
    </row>
    <row r="155" spans="1:9" ht="20.25">
      <c r="A155" s="188"/>
      <c r="B155" s="167"/>
      <c r="C155" s="106"/>
      <c r="D155" s="216"/>
      <c r="E155" s="114"/>
      <c r="F155" s="114"/>
      <c r="G155" s="189"/>
      <c r="H155" s="106"/>
      <c r="I155" s="115"/>
    </row>
    <row r="156" spans="1:9" ht="20.25">
      <c r="A156" s="188"/>
      <c r="B156" s="112"/>
      <c r="C156" s="106"/>
      <c r="D156" s="107" t="s">
        <v>1341</v>
      </c>
      <c r="E156" s="114"/>
      <c r="F156" s="114"/>
      <c r="G156" s="217"/>
      <c r="H156" s="106"/>
      <c r="I156" s="159"/>
    </row>
    <row r="157" spans="1:9" ht="20.25">
      <c r="A157" s="473" t="s">
        <v>1671</v>
      </c>
      <c r="B157" s="473"/>
      <c r="C157" s="473"/>
      <c r="D157" s="473"/>
      <c r="E157" s="473"/>
      <c r="F157" s="473"/>
      <c r="G157" s="473"/>
      <c r="H157" s="473"/>
      <c r="I157" s="473"/>
    </row>
    <row r="158" spans="1:9" ht="20.25">
      <c r="A158" s="474" t="s">
        <v>1672</v>
      </c>
      <c r="B158" s="474"/>
      <c r="C158" s="474"/>
      <c r="D158" s="474"/>
      <c r="E158" s="474"/>
      <c r="F158" s="474"/>
      <c r="G158" s="474"/>
      <c r="H158" s="474"/>
      <c r="I158" s="474"/>
    </row>
    <row r="159" spans="1:9" ht="20.25">
      <c r="A159" s="475" t="s">
        <v>1673</v>
      </c>
      <c r="B159" s="475"/>
      <c r="C159" s="475"/>
      <c r="D159" s="475"/>
      <c r="E159" s="475"/>
      <c r="F159" s="475"/>
      <c r="G159" s="475"/>
      <c r="H159" s="475"/>
      <c r="I159" s="475"/>
    </row>
    <row r="160" spans="1:9" ht="20.25">
      <c r="A160" s="476" t="s">
        <v>43</v>
      </c>
      <c r="B160" s="478" t="s">
        <v>44</v>
      </c>
      <c r="C160" s="478" t="s">
        <v>45</v>
      </c>
      <c r="D160" s="480" t="s">
        <v>46</v>
      </c>
      <c r="E160" s="482" t="s">
        <v>47</v>
      </c>
      <c r="F160" s="483"/>
      <c r="G160" s="484"/>
      <c r="H160" s="225" t="s">
        <v>1195</v>
      </c>
      <c r="I160" s="225" t="s">
        <v>1197</v>
      </c>
    </row>
    <row r="161" spans="1:9" ht="20.25">
      <c r="A161" s="477"/>
      <c r="B161" s="479"/>
      <c r="C161" s="479"/>
      <c r="D161" s="481"/>
      <c r="E161" s="171">
        <v>2557</v>
      </c>
      <c r="F161" s="171">
        <v>2558</v>
      </c>
      <c r="G161" s="171">
        <v>2559</v>
      </c>
      <c r="H161" s="224" t="s">
        <v>1194</v>
      </c>
      <c r="I161" s="224" t="s">
        <v>1196</v>
      </c>
    </row>
    <row r="162" spans="1:9" s="218" customFormat="1" ht="20.25">
      <c r="A162" s="172">
        <v>1.1</v>
      </c>
      <c r="B162" s="173" t="s">
        <v>365</v>
      </c>
      <c r="C162" s="164"/>
      <c r="D162" s="174"/>
      <c r="E162" s="241"/>
      <c r="F162" s="241"/>
      <c r="G162" s="241"/>
      <c r="H162" s="164"/>
      <c r="I162" s="176"/>
    </row>
    <row r="163" spans="1:9" ht="20.25">
      <c r="A163" s="177">
        <v>52</v>
      </c>
      <c r="B163" s="85" t="s">
        <v>1754</v>
      </c>
      <c r="C163" s="99" t="s">
        <v>368</v>
      </c>
      <c r="D163" s="100" t="s">
        <v>1870</v>
      </c>
      <c r="E163" s="226">
        <v>0</v>
      </c>
      <c r="F163" s="226">
        <v>534000</v>
      </c>
      <c r="G163" s="226">
        <v>0</v>
      </c>
      <c r="H163" s="99" t="s">
        <v>367</v>
      </c>
      <c r="I163" s="109" t="s">
        <v>483</v>
      </c>
    </row>
    <row r="164" spans="1:9" ht="20.25">
      <c r="A164" s="177"/>
      <c r="B164" s="85" t="s">
        <v>3</v>
      </c>
      <c r="C164" s="99" t="s">
        <v>369</v>
      </c>
      <c r="D164" s="100" t="s">
        <v>1914</v>
      </c>
      <c r="E164" s="226"/>
      <c r="F164" s="226"/>
      <c r="G164" s="226"/>
      <c r="H164" s="99" t="s">
        <v>366</v>
      </c>
      <c r="I164" s="109"/>
    </row>
    <row r="165" spans="1:9" ht="20.25">
      <c r="A165" s="177">
        <v>53</v>
      </c>
      <c r="B165" s="85" t="s">
        <v>1755</v>
      </c>
      <c r="C165" s="99" t="s">
        <v>1833</v>
      </c>
      <c r="D165" s="100" t="s">
        <v>1921</v>
      </c>
      <c r="E165" s="226">
        <v>400000</v>
      </c>
      <c r="F165" s="226">
        <v>0</v>
      </c>
      <c r="G165" s="228">
        <v>0</v>
      </c>
      <c r="H165" s="99" t="s">
        <v>367</v>
      </c>
      <c r="I165" s="109" t="s">
        <v>483</v>
      </c>
    </row>
    <row r="166" spans="1:9" ht="20.25">
      <c r="A166" s="177"/>
      <c r="B166" s="105" t="s">
        <v>1920</v>
      </c>
      <c r="C166" s="99"/>
      <c r="D166" s="100" t="s">
        <v>1761</v>
      </c>
      <c r="E166" s="226"/>
      <c r="F166" s="226"/>
      <c r="G166" s="240"/>
      <c r="H166" s="99" t="s">
        <v>366</v>
      </c>
      <c r="I166" s="160"/>
    </row>
    <row r="167" spans="1:9" ht="20.25">
      <c r="A167" s="177">
        <v>54</v>
      </c>
      <c r="B167" s="209" t="s">
        <v>1757</v>
      </c>
      <c r="C167" s="99" t="s">
        <v>368</v>
      </c>
      <c r="D167" s="100" t="s">
        <v>1870</v>
      </c>
      <c r="E167" s="226">
        <v>90000</v>
      </c>
      <c r="F167" s="226">
        <v>0</v>
      </c>
      <c r="G167" s="228">
        <v>0</v>
      </c>
      <c r="H167" s="99" t="s">
        <v>367</v>
      </c>
      <c r="I167" s="109" t="s">
        <v>483</v>
      </c>
    </row>
    <row r="168" spans="1:9" ht="20.25">
      <c r="A168" s="177"/>
      <c r="B168" s="210"/>
      <c r="C168" s="99" t="s">
        <v>369</v>
      </c>
      <c r="D168" s="100" t="s">
        <v>1762</v>
      </c>
      <c r="E168" s="226"/>
      <c r="F168" s="226"/>
      <c r="G168" s="228"/>
      <c r="H168" s="99" t="s">
        <v>366</v>
      </c>
      <c r="I168" s="160"/>
    </row>
    <row r="169" spans="1:9" ht="20.25">
      <c r="A169" s="177">
        <v>55</v>
      </c>
      <c r="B169" s="210" t="s">
        <v>1758</v>
      </c>
      <c r="C169" s="99" t="s">
        <v>368</v>
      </c>
      <c r="D169" s="100" t="s">
        <v>484</v>
      </c>
      <c r="E169" s="226">
        <v>0</v>
      </c>
      <c r="F169" s="226">
        <v>400000</v>
      </c>
      <c r="G169" s="239">
        <v>0</v>
      </c>
      <c r="H169" s="99" t="s">
        <v>367</v>
      </c>
      <c r="I169" s="109" t="s">
        <v>483</v>
      </c>
    </row>
    <row r="170" spans="1:12" ht="20.25">
      <c r="A170" s="177"/>
      <c r="B170" s="210" t="s">
        <v>1759</v>
      </c>
      <c r="C170" s="99" t="s">
        <v>369</v>
      </c>
      <c r="D170" s="100" t="s">
        <v>503</v>
      </c>
      <c r="E170" s="226"/>
      <c r="F170" s="226"/>
      <c r="G170" s="239"/>
      <c r="H170" s="99" t="s">
        <v>366</v>
      </c>
      <c r="I170" s="160"/>
      <c r="K170" s="148"/>
      <c r="L170" s="148"/>
    </row>
    <row r="171" spans="1:9" s="218" customFormat="1" ht="20.25">
      <c r="A171" s="177">
        <v>56</v>
      </c>
      <c r="B171" s="85" t="s">
        <v>1764</v>
      </c>
      <c r="C171" s="99" t="s">
        <v>368</v>
      </c>
      <c r="D171" s="151" t="s">
        <v>484</v>
      </c>
      <c r="E171" s="226">
        <v>132000</v>
      </c>
      <c r="F171" s="226">
        <v>0</v>
      </c>
      <c r="G171" s="239">
        <v>0</v>
      </c>
      <c r="H171" s="99" t="s">
        <v>367</v>
      </c>
      <c r="I171" s="109" t="s">
        <v>483</v>
      </c>
    </row>
    <row r="172" spans="1:9" s="218" customFormat="1" ht="20.25">
      <c r="A172" s="177"/>
      <c r="B172" s="85" t="s">
        <v>1765</v>
      </c>
      <c r="C172" s="99" t="s">
        <v>369</v>
      </c>
      <c r="D172" s="152" t="s">
        <v>492</v>
      </c>
      <c r="E172" s="226"/>
      <c r="F172" s="226"/>
      <c r="G172" s="240"/>
      <c r="H172" s="99" t="s">
        <v>366</v>
      </c>
      <c r="I172" s="160"/>
    </row>
    <row r="173" spans="1:9" s="218" customFormat="1" ht="20.25">
      <c r="A173" s="177"/>
      <c r="B173" s="85" t="s">
        <v>1766</v>
      </c>
      <c r="C173" s="99"/>
      <c r="D173" s="100"/>
      <c r="E173" s="226"/>
      <c r="F173" s="235"/>
      <c r="G173" s="240"/>
      <c r="H173" s="99"/>
      <c r="I173" s="160"/>
    </row>
    <row r="174" spans="1:9" s="218" customFormat="1" ht="20.25">
      <c r="A174" s="147">
        <v>57</v>
      </c>
      <c r="B174" s="85" t="s">
        <v>1767</v>
      </c>
      <c r="C174" s="99" t="s">
        <v>368</v>
      </c>
      <c r="D174" s="100" t="s">
        <v>1619</v>
      </c>
      <c r="E174" s="226">
        <v>0</v>
      </c>
      <c r="F174" s="226">
        <v>267000</v>
      </c>
      <c r="G174" s="239">
        <v>0</v>
      </c>
      <c r="H174" s="99" t="s">
        <v>367</v>
      </c>
      <c r="I174" s="109" t="s">
        <v>483</v>
      </c>
    </row>
    <row r="175" spans="1:9" s="218" customFormat="1" ht="20.25">
      <c r="A175" s="147"/>
      <c r="B175" s="105"/>
      <c r="C175" s="99" t="s">
        <v>369</v>
      </c>
      <c r="D175" s="100" t="s">
        <v>1913</v>
      </c>
      <c r="E175" s="226"/>
      <c r="F175" s="226"/>
      <c r="G175" s="240"/>
      <c r="H175" s="99" t="s">
        <v>366</v>
      </c>
      <c r="I175" s="160"/>
    </row>
    <row r="176" spans="1:9" s="218" customFormat="1" ht="20.25">
      <c r="A176" s="147">
        <v>58</v>
      </c>
      <c r="B176" s="85" t="s">
        <v>1768</v>
      </c>
      <c r="C176" s="99" t="s">
        <v>1908</v>
      </c>
      <c r="D176" s="100" t="s">
        <v>1926</v>
      </c>
      <c r="E176" s="226">
        <v>0</v>
      </c>
      <c r="F176" s="226">
        <v>300000</v>
      </c>
      <c r="G176" s="226">
        <v>0</v>
      </c>
      <c r="H176" s="99" t="s">
        <v>367</v>
      </c>
      <c r="I176" s="109" t="s">
        <v>483</v>
      </c>
    </row>
    <row r="177" spans="1:9" s="218" customFormat="1" ht="20.25">
      <c r="A177" s="147"/>
      <c r="B177" s="85" t="s">
        <v>1769</v>
      </c>
      <c r="C177" s="99" t="s">
        <v>1909</v>
      </c>
      <c r="D177" s="151" t="s">
        <v>1927</v>
      </c>
      <c r="E177" s="226"/>
      <c r="F177" s="226"/>
      <c r="G177" s="226"/>
      <c r="H177" s="99" t="s">
        <v>366</v>
      </c>
      <c r="I177" s="160"/>
    </row>
    <row r="178" spans="1:9" s="218" customFormat="1" ht="20.25">
      <c r="A178" s="147">
        <v>59</v>
      </c>
      <c r="B178" s="85" t="s">
        <v>1770</v>
      </c>
      <c r="C178" s="99" t="s">
        <v>1908</v>
      </c>
      <c r="D178" s="100" t="s">
        <v>1929</v>
      </c>
      <c r="E178" s="226">
        <v>0</v>
      </c>
      <c r="F178" s="226">
        <v>0</v>
      </c>
      <c r="G178" s="226">
        <v>1000000</v>
      </c>
      <c r="H178" s="99" t="s">
        <v>1928</v>
      </c>
      <c r="I178" s="109" t="s">
        <v>483</v>
      </c>
    </row>
    <row r="179" spans="1:9" s="218" customFormat="1" ht="20.25">
      <c r="A179" s="147"/>
      <c r="B179" s="85"/>
      <c r="C179" s="99" t="s">
        <v>1909</v>
      </c>
      <c r="D179" s="151" t="s">
        <v>1772</v>
      </c>
      <c r="E179" s="226"/>
      <c r="F179" s="226"/>
      <c r="G179" s="226"/>
      <c r="H179" s="99"/>
      <c r="I179" s="160"/>
    </row>
    <row r="180" spans="1:12" s="218" customFormat="1" ht="20.25">
      <c r="A180" s="147">
        <v>60</v>
      </c>
      <c r="B180" s="85" t="s">
        <v>1771</v>
      </c>
      <c r="C180" s="99" t="s">
        <v>1908</v>
      </c>
      <c r="D180" s="100" t="s">
        <v>1926</v>
      </c>
      <c r="E180" s="226">
        <v>0</v>
      </c>
      <c r="F180" s="226">
        <v>0</v>
      </c>
      <c r="G180" s="226">
        <v>300000</v>
      </c>
      <c r="H180" s="99" t="s">
        <v>1928</v>
      </c>
      <c r="I180" s="109" t="s">
        <v>483</v>
      </c>
      <c r="J180" s="227">
        <f>E165+E167+E171</f>
        <v>622000</v>
      </c>
      <c r="K180" s="227">
        <f>F169+F174+F176+F163</f>
        <v>1501000</v>
      </c>
      <c r="L180" s="227">
        <f>G178+G180</f>
        <v>1300000</v>
      </c>
    </row>
    <row r="181" spans="1:9" s="218" customFormat="1" ht="20.25">
      <c r="A181" s="155"/>
      <c r="B181" s="184"/>
      <c r="C181" s="103" t="s">
        <v>1909</v>
      </c>
      <c r="D181" s="242" t="s">
        <v>1927</v>
      </c>
      <c r="E181" s="231"/>
      <c r="F181" s="231"/>
      <c r="G181" s="231">
        <v>0</v>
      </c>
      <c r="H181" s="103"/>
      <c r="I181" s="157"/>
    </row>
    <row r="182" spans="1:9" s="218" customFormat="1" ht="20.25">
      <c r="A182" s="158"/>
      <c r="B182" s="167"/>
      <c r="C182" s="106"/>
      <c r="D182" s="107" t="s">
        <v>1342</v>
      </c>
      <c r="E182" s="114"/>
      <c r="F182" s="114"/>
      <c r="G182" s="114"/>
      <c r="H182" s="106"/>
      <c r="I182" s="159"/>
    </row>
    <row r="183" spans="1:9" ht="20.25">
      <c r="A183" s="473" t="s">
        <v>1671</v>
      </c>
      <c r="B183" s="473"/>
      <c r="C183" s="473"/>
      <c r="D183" s="473"/>
      <c r="E183" s="473"/>
      <c r="F183" s="473"/>
      <c r="G183" s="473"/>
      <c r="H183" s="473"/>
      <c r="I183" s="473"/>
    </row>
    <row r="184" spans="1:9" ht="20.25">
      <c r="A184" s="474" t="s">
        <v>1672</v>
      </c>
      <c r="B184" s="474"/>
      <c r="C184" s="474"/>
      <c r="D184" s="474"/>
      <c r="E184" s="474"/>
      <c r="F184" s="474"/>
      <c r="G184" s="474"/>
      <c r="H184" s="474"/>
      <c r="I184" s="474"/>
    </row>
    <row r="185" spans="1:9" ht="20.25">
      <c r="A185" s="475" t="s">
        <v>1673</v>
      </c>
      <c r="B185" s="475"/>
      <c r="C185" s="475"/>
      <c r="D185" s="475"/>
      <c r="E185" s="475"/>
      <c r="F185" s="475"/>
      <c r="G185" s="475"/>
      <c r="H185" s="475"/>
      <c r="I185" s="475"/>
    </row>
    <row r="186" spans="1:9" ht="20.25">
      <c r="A186" s="476" t="s">
        <v>43</v>
      </c>
      <c r="B186" s="478" t="s">
        <v>44</v>
      </c>
      <c r="C186" s="478" t="s">
        <v>45</v>
      </c>
      <c r="D186" s="480" t="s">
        <v>46</v>
      </c>
      <c r="E186" s="482" t="s">
        <v>47</v>
      </c>
      <c r="F186" s="483"/>
      <c r="G186" s="484"/>
      <c r="H186" s="225" t="s">
        <v>1195</v>
      </c>
      <c r="I186" s="225" t="s">
        <v>1197</v>
      </c>
    </row>
    <row r="187" spans="1:9" ht="20.25">
      <c r="A187" s="477"/>
      <c r="B187" s="479"/>
      <c r="C187" s="479"/>
      <c r="D187" s="481"/>
      <c r="E187" s="171">
        <v>2557</v>
      </c>
      <c r="F187" s="171">
        <v>2558</v>
      </c>
      <c r="G187" s="171">
        <v>2559</v>
      </c>
      <c r="H187" s="224" t="s">
        <v>1194</v>
      </c>
      <c r="I187" s="224" t="s">
        <v>1196</v>
      </c>
    </row>
    <row r="188" spans="1:9" s="218" customFormat="1" ht="20.25">
      <c r="A188" s="172">
        <v>1.1</v>
      </c>
      <c r="B188" s="173" t="s">
        <v>365</v>
      </c>
      <c r="C188" s="164"/>
      <c r="D188" s="174"/>
      <c r="E188" s="241"/>
      <c r="F188" s="241"/>
      <c r="G188" s="241"/>
      <c r="H188" s="164"/>
      <c r="I188" s="176"/>
    </row>
    <row r="189" spans="1:9" s="218" customFormat="1" ht="20.25">
      <c r="A189" s="147">
        <v>61</v>
      </c>
      <c r="B189" s="105" t="s">
        <v>1763</v>
      </c>
      <c r="C189" s="99" t="s">
        <v>368</v>
      </c>
      <c r="D189" s="100" t="s">
        <v>484</v>
      </c>
      <c r="E189" s="226">
        <v>0</v>
      </c>
      <c r="F189" s="226">
        <v>0</v>
      </c>
      <c r="G189" s="226">
        <v>330000</v>
      </c>
      <c r="H189" s="99" t="s">
        <v>367</v>
      </c>
      <c r="I189" s="109" t="s">
        <v>483</v>
      </c>
    </row>
    <row r="190" spans="1:12" s="218" customFormat="1" ht="20.25">
      <c r="A190" s="147"/>
      <c r="B190" s="105" t="s">
        <v>520</v>
      </c>
      <c r="C190" s="99" t="s">
        <v>369</v>
      </c>
      <c r="D190" s="100" t="s">
        <v>1773</v>
      </c>
      <c r="E190" s="226"/>
      <c r="F190" s="226"/>
      <c r="G190" s="226"/>
      <c r="H190" s="99" t="s">
        <v>366</v>
      </c>
      <c r="I190" s="160"/>
      <c r="J190" s="148"/>
      <c r="K190" s="219"/>
      <c r="L190" s="219"/>
    </row>
    <row r="191" spans="1:9" ht="20.25">
      <c r="A191" s="177">
        <v>62</v>
      </c>
      <c r="B191" s="85" t="s">
        <v>1774</v>
      </c>
      <c r="C191" s="99" t="s">
        <v>368</v>
      </c>
      <c r="D191" s="100" t="s">
        <v>1619</v>
      </c>
      <c r="E191" s="226">
        <v>0</v>
      </c>
      <c r="F191" s="226">
        <v>0</v>
      </c>
      <c r="G191" s="226">
        <v>360000</v>
      </c>
      <c r="H191" s="99" t="s">
        <v>367</v>
      </c>
      <c r="I191" s="109" t="s">
        <v>483</v>
      </c>
    </row>
    <row r="192" spans="1:9" ht="20.25">
      <c r="A192" s="220"/>
      <c r="B192" s="105"/>
      <c r="C192" s="99" t="s">
        <v>369</v>
      </c>
      <c r="D192" s="100" t="s">
        <v>1913</v>
      </c>
      <c r="E192" s="226"/>
      <c r="F192" s="226"/>
      <c r="G192" s="226"/>
      <c r="H192" s="99" t="s">
        <v>366</v>
      </c>
      <c r="I192" s="109"/>
    </row>
    <row r="193" spans="1:10" ht="20.25">
      <c r="A193" s="147">
        <v>63</v>
      </c>
      <c r="B193" s="105" t="s">
        <v>1763</v>
      </c>
      <c r="C193" s="99" t="s">
        <v>368</v>
      </c>
      <c r="D193" s="100" t="s">
        <v>1925</v>
      </c>
      <c r="E193" s="226">
        <v>0</v>
      </c>
      <c r="F193" s="226">
        <v>0</v>
      </c>
      <c r="G193" s="226">
        <v>400000</v>
      </c>
      <c r="H193" s="99" t="s">
        <v>367</v>
      </c>
      <c r="I193" s="109" t="s">
        <v>483</v>
      </c>
      <c r="J193" s="148"/>
    </row>
    <row r="194" spans="1:10" ht="20.25">
      <c r="A194" s="147"/>
      <c r="B194" s="105" t="s">
        <v>1775</v>
      </c>
      <c r="C194" s="99" t="s">
        <v>369</v>
      </c>
      <c r="D194" s="100" t="s">
        <v>1777</v>
      </c>
      <c r="E194" s="226"/>
      <c r="F194" s="226"/>
      <c r="G194" s="226"/>
      <c r="H194" s="99" t="s">
        <v>366</v>
      </c>
      <c r="I194" s="99"/>
      <c r="J194" s="148"/>
    </row>
    <row r="195" spans="1:10" ht="20.25">
      <c r="A195" s="147">
        <v>64</v>
      </c>
      <c r="B195" s="105" t="s">
        <v>1776</v>
      </c>
      <c r="C195" s="99" t="s">
        <v>499</v>
      </c>
      <c r="D195" s="100" t="s">
        <v>512</v>
      </c>
      <c r="E195" s="226">
        <v>0</v>
      </c>
      <c r="F195" s="226">
        <v>0</v>
      </c>
      <c r="G195" s="178">
        <v>400000</v>
      </c>
      <c r="H195" s="99" t="s">
        <v>1924</v>
      </c>
      <c r="I195" s="109" t="s">
        <v>483</v>
      </c>
      <c r="J195" s="148"/>
    </row>
    <row r="196" spans="1:10" ht="20.25">
      <c r="A196" s="147"/>
      <c r="B196" s="105" t="s">
        <v>511</v>
      </c>
      <c r="C196" s="99"/>
      <c r="D196" s="100" t="s">
        <v>513</v>
      </c>
      <c r="E196" s="226"/>
      <c r="F196" s="226"/>
      <c r="G196" s="226"/>
      <c r="H196" s="99"/>
      <c r="I196" s="99"/>
      <c r="J196" s="148"/>
    </row>
    <row r="197" spans="1:10" ht="20.25">
      <c r="A197" s="147">
        <v>65</v>
      </c>
      <c r="B197" s="105" t="s">
        <v>1763</v>
      </c>
      <c r="C197" s="99" t="s">
        <v>368</v>
      </c>
      <c r="D197" s="100" t="s">
        <v>484</v>
      </c>
      <c r="E197" s="226">
        <v>0</v>
      </c>
      <c r="F197" s="226">
        <v>0</v>
      </c>
      <c r="G197" s="226">
        <v>330000</v>
      </c>
      <c r="H197" s="99" t="s">
        <v>367</v>
      </c>
      <c r="I197" s="109" t="s">
        <v>483</v>
      </c>
      <c r="J197" s="148"/>
    </row>
    <row r="198" spans="1:10" ht="20.25">
      <c r="A198" s="147"/>
      <c r="B198" s="105" t="s">
        <v>521</v>
      </c>
      <c r="C198" s="99" t="s">
        <v>369</v>
      </c>
      <c r="D198" s="100" t="s">
        <v>1773</v>
      </c>
      <c r="E198" s="226"/>
      <c r="F198" s="226"/>
      <c r="G198" s="226"/>
      <c r="H198" s="99" t="s">
        <v>366</v>
      </c>
      <c r="I198" s="99"/>
      <c r="J198" s="148"/>
    </row>
    <row r="199" spans="1:10" ht="20.25">
      <c r="A199" s="147">
        <v>66</v>
      </c>
      <c r="B199" s="105" t="s">
        <v>1763</v>
      </c>
      <c r="C199" s="99" t="s">
        <v>368</v>
      </c>
      <c r="D199" s="100" t="s">
        <v>1925</v>
      </c>
      <c r="E199" s="226">
        <v>0</v>
      </c>
      <c r="F199" s="226">
        <v>0</v>
      </c>
      <c r="G199" s="154">
        <v>550000</v>
      </c>
      <c r="H199" s="99" t="s">
        <v>367</v>
      </c>
      <c r="I199" s="109" t="s">
        <v>483</v>
      </c>
      <c r="J199" s="148"/>
    </row>
    <row r="200" spans="1:10" ht="20.25">
      <c r="A200" s="147"/>
      <c r="B200" s="105" t="s">
        <v>522</v>
      </c>
      <c r="C200" s="99" t="s">
        <v>369</v>
      </c>
      <c r="D200" s="100" t="s">
        <v>1778</v>
      </c>
      <c r="E200" s="226"/>
      <c r="F200" s="226"/>
      <c r="G200" s="226"/>
      <c r="H200" s="99" t="s">
        <v>366</v>
      </c>
      <c r="I200" s="99"/>
      <c r="J200" s="148"/>
    </row>
    <row r="201" spans="1:10" ht="20.25">
      <c r="A201" s="147">
        <v>67</v>
      </c>
      <c r="B201" s="85" t="s">
        <v>565</v>
      </c>
      <c r="C201" s="99" t="s">
        <v>368</v>
      </c>
      <c r="D201" s="100" t="s">
        <v>484</v>
      </c>
      <c r="E201" s="154">
        <v>100000</v>
      </c>
      <c r="F201" s="226">
        <v>0</v>
      </c>
      <c r="G201" s="226">
        <v>0</v>
      </c>
      <c r="H201" s="99" t="s">
        <v>367</v>
      </c>
      <c r="I201" s="109" t="s">
        <v>483</v>
      </c>
      <c r="J201" s="148"/>
    </row>
    <row r="202" spans="1:10" ht="20.25">
      <c r="A202" s="147"/>
      <c r="B202" s="85" t="s">
        <v>647</v>
      </c>
      <c r="C202" s="99" t="s">
        <v>369</v>
      </c>
      <c r="D202" s="152" t="s">
        <v>494</v>
      </c>
      <c r="E202" s="226"/>
      <c r="F202" s="226"/>
      <c r="G202" s="226"/>
      <c r="H202" s="99" t="s">
        <v>366</v>
      </c>
      <c r="I202" s="99"/>
      <c r="J202" s="148"/>
    </row>
    <row r="203" spans="1:11" ht="20.25">
      <c r="A203" s="147">
        <v>68</v>
      </c>
      <c r="B203" s="105" t="s">
        <v>566</v>
      </c>
      <c r="C203" s="99" t="s">
        <v>368</v>
      </c>
      <c r="D203" s="100" t="s">
        <v>484</v>
      </c>
      <c r="E203" s="154">
        <v>100000</v>
      </c>
      <c r="F203" s="226">
        <v>0</v>
      </c>
      <c r="G203" s="226">
        <v>0</v>
      </c>
      <c r="H203" s="99" t="s">
        <v>367</v>
      </c>
      <c r="I203" s="109" t="s">
        <v>483</v>
      </c>
      <c r="J203" s="112"/>
      <c r="K203" s="112"/>
    </row>
    <row r="204" spans="1:11" ht="20.25">
      <c r="A204" s="147"/>
      <c r="B204" s="105" t="s">
        <v>648</v>
      </c>
      <c r="C204" s="99" t="s">
        <v>369</v>
      </c>
      <c r="D204" s="152" t="s">
        <v>494</v>
      </c>
      <c r="E204" s="226"/>
      <c r="F204" s="226"/>
      <c r="G204" s="226"/>
      <c r="H204" s="99" t="s">
        <v>366</v>
      </c>
      <c r="I204" s="109"/>
      <c r="J204" s="112"/>
      <c r="K204" s="112"/>
    </row>
    <row r="205" spans="1:16" ht="20.25">
      <c r="A205" s="147">
        <v>69</v>
      </c>
      <c r="B205" s="85" t="s">
        <v>581</v>
      </c>
      <c r="C205" s="99" t="s">
        <v>368</v>
      </c>
      <c r="D205" s="100" t="s">
        <v>1619</v>
      </c>
      <c r="E205" s="226">
        <v>500000</v>
      </c>
      <c r="F205" s="226">
        <v>0</v>
      </c>
      <c r="G205" s="226">
        <v>0</v>
      </c>
      <c r="H205" s="99" t="s">
        <v>367</v>
      </c>
      <c r="I205" s="109" t="s">
        <v>483</v>
      </c>
      <c r="J205" s="112"/>
      <c r="K205" s="112"/>
      <c r="L205" s="112"/>
      <c r="M205" s="112"/>
      <c r="N205" s="112"/>
      <c r="O205" s="112"/>
      <c r="P205" s="112"/>
    </row>
    <row r="206" spans="1:16" ht="20.25">
      <c r="A206" s="155"/>
      <c r="B206" s="184" t="s">
        <v>582</v>
      </c>
      <c r="C206" s="103" t="s">
        <v>369</v>
      </c>
      <c r="D206" s="104" t="s">
        <v>904</v>
      </c>
      <c r="E206" s="243"/>
      <c r="F206" s="197"/>
      <c r="G206" s="197"/>
      <c r="H206" s="103" t="s">
        <v>366</v>
      </c>
      <c r="I206" s="187"/>
      <c r="J206" s="235">
        <f>E201+E203+E205</f>
        <v>700000</v>
      </c>
      <c r="K206" s="112">
        <v>0</v>
      </c>
      <c r="L206" s="235">
        <f>G189+G191+G193+G195+G197+G199</f>
        <v>2370000</v>
      </c>
      <c r="M206" s="112"/>
      <c r="N206" s="112"/>
      <c r="O206" s="112"/>
      <c r="P206" s="112"/>
    </row>
    <row r="207" spans="2:16" ht="20.25">
      <c r="B207" s="167"/>
      <c r="C207" s="106"/>
      <c r="D207" s="107"/>
      <c r="E207" s="168"/>
      <c r="F207" s="114"/>
      <c r="G207" s="114"/>
      <c r="H207" s="106"/>
      <c r="I207" s="115"/>
      <c r="J207" s="112"/>
      <c r="K207" s="112"/>
      <c r="L207" s="112"/>
      <c r="M207" s="112"/>
      <c r="N207" s="112"/>
      <c r="O207" s="112"/>
      <c r="P207" s="112"/>
    </row>
    <row r="208" spans="2:16" ht="20.25">
      <c r="B208" s="167"/>
      <c r="C208" s="106"/>
      <c r="D208" s="107" t="s">
        <v>1343</v>
      </c>
      <c r="E208" s="168"/>
      <c r="F208" s="114"/>
      <c r="G208" s="114"/>
      <c r="H208" s="106"/>
      <c r="I208" s="115"/>
      <c r="J208" s="112"/>
      <c r="K208" s="112"/>
      <c r="L208" s="112"/>
      <c r="M208" s="112"/>
      <c r="N208" s="112"/>
      <c r="O208" s="112"/>
      <c r="P208" s="112"/>
    </row>
    <row r="209" spans="1:9" ht="20.25">
      <c r="A209" s="473" t="s">
        <v>1671</v>
      </c>
      <c r="B209" s="473"/>
      <c r="C209" s="473"/>
      <c r="D209" s="473"/>
      <c r="E209" s="473"/>
      <c r="F209" s="473"/>
      <c r="G209" s="473"/>
      <c r="H209" s="473"/>
      <c r="I209" s="473"/>
    </row>
    <row r="210" spans="1:9" ht="20.25">
      <c r="A210" s="474" t="s">
        <v>1672</v>
      </c>
      <c r="B210" s="474"/>
      <c r="C210" s="474"/>
      <c r="D210" s="474"/>
      <c r="E210" s="474"/>
      <c r="F210" s="474"/>
      <c r="G210" s="474"/>
      <c r="H210" s="474"/>
      <c r="I210" s="474"/>
    </row>
    <row r="211" spans="1:9" ht="20.25">
      <c r="A211" s="475" t="s">
        <v>1673</v>
      </c>
      <c r="B211" s="475"/>
      <c r="C211" s="475"/>
      <c r="D211" s="475"/>
      <c r="E211" s="475"/>
      <c r="F211" s="475"/>
      <c r="G211" s="475"/>
      <c r="H211" s="475"/>
      <c r="I211" s="475"/>
    </row>
    <row r="212" spans="1:9" ht="20.25">
      <c r="A212" s="476" t="s">
        <v>43</v>
      </c>
      <c r="B212" s="478" t="s">
        <v>44</v>
      </c>
      <c r="C212" s="478" t="s">
        <v>45</v>
      </c>
      <c r="D212" s="480" t="s">
        <v>46</v>
      </c>
      <c r="E212" s="482" t="s">
        <v>47</v>
      </c>
      <c r="F212" s="483"/>
      <c r="G212" s="484"/>
      <c r="H212" s="225" t="s">
        <v>1195</v>
      </c>
      <c r="I212" s="225" t="s">
        <v>1197</v>
      </c>
    </row>
    <row r="213" spans="1:9" ht="20.25">
      <c r="A213" s="477"/>
      <c r="B213" s="479"/>
      <c r="C213" s="479"/>
      <c r="D213" s="481"/>
      <c r="E213" s="171">
        <v>2557</v>
      </c>
      <c r="F213" s="171">
        <v>2558</v>
      </c>
      <c r="G213" s="171">
        <v>2559</v>
      </c>
      <c r="H213" s="224" t="s">
        <v>1194</v>
      </c>
      <c r="I213" s="224" t="s">
        <v>1196</v>
      </c>
    </row>
    <row r="214" spans="1:9" ht="20.25">
      <c r="A214" s="172">
        <v>1.1</v>
      </c>
      <c r="B214" s="173" t="s">
        <v>365</v>
      </c>
      <c r="C214" s="164"/>
      <c r="D214" s="174"/>
      <c r="E214" s="191"/>
      <c r="F214" s="191"/>
      <c r="G214" s="191"/>
      <c r="H214" s="164"/>
      <c r="I214" s="176"/>
    </row>
    <row r="215" spans="1:16" ht="20.25">
      <c r="A215" s="147">
        <v>70</v>
      </c>
      <c r="B215" s="105" t="s">
        <v>583</v>
      </c>
      <c r="C215" s="99" t="s">
        <v>368</v>
      </c>
      <c r="D215" s="100" t="s">
        <v>899</v>
      </c>
      <c r="E215" s="226">
        <v>170000</v>
      </c>
      <c r="F215" s="226">
        <v>0</v>
      </c>
      <c r="G215" s="226">
        <v>0</v>
      </c>
      <c r="H215" s="99" t="s">
        <v>367</v>
      </c>
      <c r="I215" s="109" t="s">
        <v>483</v>
      </c>
      <c r="J215" s="112"/>
      <c r="K215" s="112"/>
      <c r="L215" s="112"/>
      <c r="M215" s="112"/>
      <c r="N215" s="112"/>
      <c r="O215" s="112"/>
      <c r="P215" s="112"/>
    </row>
    <row r="216" spans="1:16" ht="20.25">
      <c r="A216" s="147"/>
      <c r="B216" s="105" t="s">
        <v>609</v>
      </c>
      <c r="C216" s="99" t="s">
        <v>369</v>
      </c>
      <c r="D216" s="100" t="s">
        <v>900</v>
      </c>
      <c r="E216" s="226"/>
      <c r="F216" s="226"/>
      <c r="G216" s="226"/>
      <c r="H216" s="99" t="s">
        <v>366</v>
      </c>
      <c r="I216" s="160"/>
      <c r="J216" s="112"/>
      <c r="K216" s="112"/>
      <c r="L216" s="112"/>
      <c r="M216" s="112"/>
      <c r="N216" s="112"/>
      <c r="O216" s="112"/>
      <c r="P216" s="112"/>
    </row>
    <row r="217" spans="1:9" ht="20.25">
      <c r="A217" s="147">
        <v>71</v>
      </c>
      <c r="B217" s="105" t="s">
        <v>608</v>
      </c>
      <c r="C217" s="99" t="s">
        <v>368</v>
      </c>
      <c r="D217" s="100" t="s">
        <v>901</v>
      </c>
      <c r="E217" s="226">
        <v>170000</v>
      </c>
      <c r="F217" s="226">
        <v>0</v>
      </c>
      <c r="G217" s="226">
        <v>0</v>
      </c>
      <c r="H217" s="99" t="s">
        <v>367</v>
      </c>
      <c r="I217" s="109" t="s">
        <v>483</v>
      </c>
    </row>
    <row r="218" spans="1:9" ht="20.25">
      <c r="A218" s="147"/>
      <c r="B218" s="105" t="s">
        <v>610</v>
      </c>
      <c r="C218" s="99" t="s">
        <v>369</v>
      </c>
      <c r="D218" s="100" t="s">
        <v>902</v>
      </c>
      <c r="E218" s="226"/>
      <c r="F218" s="226"/>
      <c r="G218" s="226"/>
      <c r="H218" s="99" t="s">
        <v>366</v>
      </c>
      <c r="I218" s="109"/>
    </row>
    <row r="219" spans="1:9" ht="20.25">
      <c r="A219" s="147"/>
      <c r="B219" s="85"/>
      <c r="C219" s="99"/>
      <c r="D219" s="100" t="s">
        <v>903</v>
      </c>
      <c r="E219" s="226"/>
      <c r="F219" s="226"/>
      <c r="G219" s="226"/>
      <c r="H219" s="99"/>
      <c r="I219" s="109"/>
    </row>
    <row r="220" spans="1:9" ht="20.25">
      <c r="A220" s="147">
        <v>72</v>
      </c>
      <c r="B220" s="85" t="s">
        <v>615</v>
      </c>
      <c r="C220" s="99" t="s">
        <v>368</v>
      </c>
      <c r="D220" s="100" t="s">
        <v>484</v>
      </c>
      <c r="E220" s="154">
        <v>220000</v>
      </c>
      <c r="F220" s="226">
        <v>0</v>
      </c>
      <c r="G220" s="226">
        <v>0</v>
      </c>
      <c r="H220" s="99" t="s">
        <v>367</v>
      </c>
      <c r="I220" s="109" t="s">
        <v>483</v>
      </c>
    </row>
    <row r="221" spans="1:9" ht="20.25">
      <c r="A221" s="147"/>
      <c r="B221" s="85" t="s">
        <v>649</v>
      </c>
      <c r="C221" s="99" t="s">
        <v>369</v>
      </c>
      <c r="D221" s="98" t="s">
        <v>905</v>
      </c>
      <c r="E221" s="226"/>
      <c r="F221" s="226"/>
      <c r="G221" s="226"/>
      <c r="H221" s="99" t="s">
        <v>366</v>
      </c>
      <c r="I221" s="109"/>
    </row>
    <row r="222" spans="1:10" ht="20.25">
      <c r="A222" s="147">
        <v>73</v>
      </c>
      <c r="B222" s="85" t="s">
        <v>619</v>
      </c>
      <c r="C222" s="99" t="s">
        <v>368</v>
      </c>
      <c r="D222" s="100" t="s">
        <v>1619</v>
      </c>
      <c r="E222" s="154">
        <v>360000</v>
      </c>
      <c r="F222" s="226">
        <v>0</v>
      </c>
      <c r="G222" s="226">
        <v>0</v>
      </c>
      <c r="H222" s="99" t="s">
        <v>367</v>
      </c>
      <c r="I222" s="109" t="s">
        <v>483</v>
      </c>
      <c r="J222" s="148"/>
    </row>
    <row r="223" spans="1:10" ht="20.25">
      <c r="A223" s="147"/>
      <c r="B223" s="85" t="s">
        <v>650</v>
      </c>
      <c r="C223" s="99" t="s">
        <v>369</v>
      </c>
      <c r="D223" s="100" t="s">
        <v>1913</v>
      </c>
      <c r="E223" s="226"/>
      <c r="F223" s="226"/>
      <c r="G223" s="226"/>
      <c r="H223" s="99" t="s">
        <v>366</v>
      </c>
      <c r="I223" s="109"/>
      <c r="J223" s="148"/>
    </row>
    <row r="224" spans="1:9" ht="20.25">
      <c r="A224" s="147">
        <v>74</v>
      </c>
      <c r="B224" s="85" t="s">
        <v>620</v>
      </c>
      <c r="C224" s="99" t="s">
        <v>368</v>
      </c>
      <c r="D224" s="100" t="s">
        <v>1619</v>
      </c>
      <c r="E224" s="226">
        <v>0</v>
      </c>
      <c r="F224" s="154">
        <v>945000</v>
      </c>
      <c r="G224" s="226">
        <v>0</v>
      </c>
      <c r="H224" s="99" t="s">
        <v>367</v>
      </c>
      <c r="I224" s="109" t="s">
        <v>483</v>
      </c>
    </row>
    <row r="225" spans="1:9" ht="20.25">
      <c r="A225" s="147"/>
      <c r="B225" s="85" t="s">
        <v>621</v>
      </c>
      <c r="C225" s="99" t="s">
        <v>369</v>
      </c>
      <c r="D225" s="100" t="s">
        <v>906</v>
      </c>
      <c r="E225" s="105"/>
      <c r="F225" s="105"/>
      <c r="G225" s="105"/>
      <c r="H225" s="99" t="s">
        <v>366</v>
      </c>
      <c r="I225" s="109"/>
    </row>
    <row r="226" spans="1:9" ht="20.25">
      <c r="A226" s="147">
        <v>75</v>
      </c>
      <c r="B226" s="85" t="s">
        <v>627</v>
      </c>
      <c r="C226" s="99" t="s">
        <v>368</v>
      </c>
      <c r="D226" s="100" t="s">
        <v>907</v>
      </c>
      <c r="E226" s="226">
        <v>9600000</v>
      </c>
      <c r="F226" s="226">
        <v>0</v>
      </c>
      <c r="G226" s="226">
        <v>0</v>
      </c>
      <c r="H226" s="99" t="s">
        <v>367</v>
      </c>
      <c r="I226" s="109" t="s">
        <v>483</v>
      </c>
    </row>
    <row r="227" spans="1:9" ht="20.25">
      <c r="A227" s="147"/>
      <c r="B227" s="85" t="s">
        <v>651</v>
      </c>
      <c r="C227" s="99" t="s">
        <v>369</v>
      </c>
      <c r="D227" s="100" t="s">
        <v>908</v>
      </c>
      <c r="E227" s="226"/>
      <c r="F227" s="226"/>
      <c r="G227" s="226"/>
      <c r="H227" s="99" t="s">
        <v>366</v>
      </c>
      <c r="I227" s="109"/>
    </row>
    <row r="228" spans="1:9" ht="20.25">
      <c r="A228" s="147">
        <v>76</v>
      </c>
      <c r="B228" s="85" t="s">
        <v>628</v>
      </c>
      <c r="C228" s="99" t="s">
        <v>368</v>
      </c>
      <c r="D228" s="100" t="s">
        <v>1619</v>
      </c>
      <c r="E228" s="154">
        <v>540000</v>
      </c>
      <c r="F228" s="226">
        <v>0</v>
      </c>
      <c r="G228" s="226">
        <v>0</v>
      </c>
      <c r="H228" s="99" t="s">
        <v>367</v>
      </c>
      <c r="I228" s="109" t="s">
        <v>483</v>
      </c>
    </row>
    <row r="229" spans="1:9" ht="20.25">
      <c r="A229" s="147"/>
      <c r="B229" s="85" t="s">
        <v>652</v>
      </c>
      <c r="C229" s="99" t="s">
        <v>369</v>
      </c>
      <c r="D229" s="100" t="s">
        <v>1914</v>
      </c>
      <c r="E229" s="226"/>
      <c r="F229" s="226"/>
      <c r="G229" s="226"/>
      <c r="H229" s="99" t="s">
        <v>366</v>
      </c>
      <c r="I229" s="109"/>
    </row>
    <row r="230" spans="1:9" ht="20.25">
      <c r="A230" s="147">
        <v>77</v>
      </c>
      <c r="B230" s="85" t="s">
        <v>629</v>
      </c>
      <c r="C230" s="99" t="s">
        <v>368</v>
      </c>
      <c r="D230" s="100" t="s">
        <v>1619</v>
      </c>
      <c r="E230" s="154">
        <v>360000</v>
      </c>
      <c r="F230" s="226">
        <v>0</v>
      </c>
      <c r="G230" s="226">
        <v>0</v>
      </c>
      <c r="H230" s="99" t="s">
        <v>367</v>
      </c>
      <c r="I230" s="109" t="s">
        <v>483</v>
      </c>
    </row>
    <row r="231" spans="1:9" ht="20.25">
      <c r="A231" s="147"/>
      <c r="B231" s="85" t="s">
        <v>653</v>
      </c>
      <c r="C231" s="99" t="s">
        <v>369</v>
      </c>
      <c r="D231" s="100" t="s">
        <v>909</v>
      </c>
      <c r="E231" s="154"/>
      <c r="F231" s="226"/>
      <c r="G231" s="226"/>
      <c r="H231" s="99" t="s">
        <v>366</v>
      </c>
      <c r="I231" s="109"/>
    </row>
    <row r="232" spans="1:9" ht="20.25">
      <c r="A232" s="147">
        <v>78</v>
      </c>
      <c r="B232" s="85" t="s">
        <v>631</v>
      </c>
      <c r="C232" s="99" t="s">
        <v>368</v>
      </c>
      <c r="D232" s="100" t="s">
        <v>1619</v>
      </c>
      <c r="E232" s="226">
        <v>20500</v>
      </c>
      <c r="F232" s="154">
        <v>0</v>
      </c>
      <c r="G232" s="226">
        <v>0</v>
      </c>
      <c r="H232" s="99" t="s">
        <v>367</v>
      </c>
      <c r="I232" s="109" t="s">
        <v>483</v>
      </c>
    </row>
    <row r="233" spans="1:12" ht="20.25">
      <c r="A233" s="155"/>
      <c r="B233" s="184" t="s">
        <v>651</v>
      </c>
      <c r="C233" s="103" t="s">
        <v>369</v>
      </c>
      <c r="D233" s="104" t="s">
        <v>1495</v>
      </c>
      <c r="E233" s="156"/>
      <c r="F233" s="156"/>
      <c r="G233" s="156"/>
      <c r="H233" s="103" t="s">
        <v>366</v>
      </c>
      <c r="I233" s="187"/>
      <c r="J233" s="227">
        <f>E215+E217+E220+E222+E226+E228+E230+E232</f>
        <v>11440500</v>
      </c>
      <c r="K233" s="227">
        <f>F224</f>
        <v>945000</v>
      </c>
      <c r="L233" s="144">
        <v>0</v>
      </c>
    </row>
    <row r="234" spans="2:8" ht="20.25">
      <c r="B234" s="167"/>
      <c r="C234" s="106"/>
      <c r="D234" s="107" t="s">
        <v>1344</v>
      </c>
      <c r="E234" s="112"/>
      <c r="F234" s="112"/>
      <c r="G234" s="112"/>
      <c r="H234" s="106"/>
    </row>
    <row r="235" spans="1:9" ht="20.25">
      <c r="A235" s="473" t="s">
        <v>1671</v>
      </c>
      <c r="B235" s="473"/>
      <c r="C235" s="473"/>
      <c r="D235" s="473"/>
      <c r="E235" s="473"/>
      <c r="F235" s="473"/>
      <c r="G235" s="473"/>
      <c r="H235" s="473"/>
      <c r="I235" s="473"/>
    </row>
    <row r="236" spans="1:9" ht="20.25">
      <c r="A236" s="474" t="s">
        <v>1672</v>
      </c>
      <c r="B236" s="474"/>
      <c r="C236" s="474"/>
      <c r="D236" s="474"/>
      <c r="E236" s="474"/>
      <c r="F236" s="474"/>
      <c r="G236" s="474"/>
      <c r="H236" s="474"/>
      <c r="I236" s="474"/>
    </row>
    <row r="237" spans="1:9" ht="20.25">
      <c r="A237" s="475" t="s">
        <v>1673</v>
      </c>
      <c r="B237" s="475"/>
      <c r="C237" s="475"/>
      <c r="D237" s="475"/>
      <c r="E237" s="475"/>
      <c r="F237" s="475"/>
      <c r="G237" s="475"/>
      <c r="H237" s="475"/>
      <c r="I237" s="475"/>
    </row>
    <row r="238" spans="1:9" ht="20.25">
      <c r="A238" s="476" t="s">
        <v>43</v>
      </c>
      <c r="B238" s="478" t="s">
        <v>44</v>
      </c>
      <c r="C238" s="478" t="s">
        <v>45</v>
      </c>
      <c r="D238" s="480" t="s">
        <v>46</v>
      </c>
      <c r="E238" s="482" t="s">
        <v>47</v>
      </c>
      <c r="F238" s="483"/>
      <c r="G238" s="484"/>
      <c r="H238" s="225" t="s">
        <v>1195</v>
      </c>
      <c r="I238" s="225" t="s">
        <v>1197</v>
      </c>
    </row>
    <row r="239" spans="1:9" ht="20.25">
      <c r="A239" s="477"/>
      <c r="B239" s="479"/>
      <c r="C239" s="479"/>
      <c r="D239" s="481"/>
      <c r="E239" s="171">
        <v>2557</v>
      </c>
      <c r="F239" s="171">
        <v>2558</v>
      </c>
      <c r="G239" s="171">
        <v>2559</v>
      </c>
      <c r="H239" s="224" t="s">
        <v>1194</v>
      </c>
      <c r="I239" s="224" t="s">
        <v>1196</v>
      </c>
    </row>
    <row r="240" spans="1:9" ht="20.25">
      <c r="A240" s="172">
        <v>1.1</v>
      </c>
      <c r="B240" s="173" t="s">
        <v>365</v>
      </c>
      <c r="C240" s="164"/>
      <c r="D240" s="174"/>
      <c r="E240" s="241"/>
      <c r="F240" s="241"/>
      <c r="G240" s="241"/>
      <c r="H240" s="164"/>
      <c r="I240" s="176"/>
    </row>
    <row r="241" spans="1:9" ht="20.25">
      <c r="A241" s="147">
        <v>79</v>
      </c>
      <c r="B241" s="85" t="s">
        <v>911</v>
      </c>
      <c r="C241" s="99" t="s">
        <v>368</v>
      </c>
      <c r="D241" s="100" t="s">
        <v>484</v>
      </c>
      <c r="E241" s="226">
        <v>0</v>
      </c>
      <c r="F241" s="154">
        <v>50000</v>
      </c>
      <c r="G241" s="226">
        <v>0</v>
      </c>
      <c r="H241" s="99" t="s">
        <v>367</v>
      </c>
      <c r="I241" s="109" t="s">
        <v>483</v>
      </c>
    </row>
    <row r="242" spans="1:9" ht="20.25">
      <c r="A242" s="147"/>
      <c r="B242" s="105"/>
      <c r="C242" s="99" t="s">
        <v>369</v>
      </c>
      <c r="D242" s="98" t="s">
        <v>910</v>
      </c>
      <c r="E242" s="226"/>
      <c r="F242" s="226"/>
      <c r="G242" s="226"/>
      <c r="H242" s="99" t="s">
        <v>366</v>
      </c>
      <c r="I242" s="109"/>
    </row>
    <row r="243" spans="1:9" ht="20.25">
      <c r="A243" s="147">
        <v>80</v>
      </c>
      <c r="B243" s="85" t="s">
        <v>912</v>
      </c>
      <c r="C243" s="99" t="s">
        <v>368</v>
      </c>
      <c r="D243" s="100" t="s">
        <v>1870</v>
      </c>
      <c r="E243" s="226">
        <v>0</v>
      </c>
      <c r="F243" s="154">
        <v>210000</v>
      </c>
      <c r="G243" s="226">
        <v>0</v>
      </c>
      <c r="H243" s="99" t="s">
        <v>367</v>
      </c>
      <c r="I243" s="109" t="s">
        <v>483</v>
      </c>
    </row>
    <row r="244" spans="1:9" ht="20.25">
      <c r="A244" s="147"/>
      <c r="B244" s="105"/>
      <c r="C244" s="99" t="s">
        <v>369</v>
      </c>
      <c r="D244" s="98" t="s">
        <v>910</v>
      </c>
      <c r="E244" s="226"/>
      <c r="F244" s="226"/>
      <c r="G244" s="226"/>
      <c r="H244" s="99" t="s">
        <v>366</v>
      </c>
      <c r="I244" s="109"/>
    </row>
    <row r="245" spans="1:9" ht="20.25">
      <c r="A245" s="147">
        <v>81</v>
      </c>
      <c r="B245" s="101" t="s">
        <v>633</v>
      </c>
      <c r="C245" s="99" t="s">
        <v>368</v>
      </c>
      <c r="D245" s="100" t="s">
        <v>1619</v>
      </c>
      <c r="E245" s="226">
        <v>0</v>
      </c>
      <c r="F245" s="226">
        <v>0</v>
      </c>
      <c r="G245" s="154">
        <v>810000</v>
      </c>
      <c r="H245" s="99" t="s">
        <v>367</v>
      </c>
      <c r="I245" s="109" t="s">
        <v>483</v>
      </c>
    </row>
    <row r="246" spans="1:9" ht="20.25">
      <c r="A246" s="147"/>
      <c r="B246" s="101" t="s">
        <v>652</v>
      </c>
      <c r="C246" s="99" t="s">
        <v>369</v>
      </c>
      <c r="D246" s="100" t="s">
        <v>913</v>
      </c>
      <c r="E246" s="226"/>
      <c r="F246" s="226"/>
      <c r="G246" s="226"/>
      <c r="H246" s="99" t="s">
        <v>366</v>
      </c>
      <c r="I246" s="109"/>
    </row>
    <row r="247" spans="1:9" ht="20.25">
      <c r="A247" s="147">
        <v>82</v>
      </c>
      <c r="B247" s="101" t="s">
        <v>635</v>
      </c>
      <c r="C247" s="99" t="s">
        <v>368</v>
      </c>
      <c r="D247" s="100" t="s">
        <v>484</v>
      </c>
      <c r="E247" s="154">
        <v>250000</v>
      </c>
      <c r="F247" s="226">
        <v>0</v>
      </c>
      <c r="G247" s="226">
        <v>0</v>
      </c>
      <c r="H247" s="99" t="s">
        <v>367</v>
      </c>
      <c r="I247" s="109" t="s">
        <v>483</v>
      </c>
    </row>
    <row r="248" spans="1:9" ht="20.25">
      <c r="A248" s="147"/>
      <c r="B248" s="105"/>
      <c r="C248" s="99" t="s">
        <v>369</v>
      </c>
      <c r="D248" s="98" t="s">
        <v>914</v>
      </c>
      <c r="E248" s="154"/>
      <c r="F248" s="226"/>
      <c r="G248" s="226"/>
      <c r="H248" s="99" t="s">
        <v>366</v>
      </c>
      <c r="I248" s="109"/>
    </row>
    <row r="249" spans="1:9" ht="20.25">
      <c r="A249" s="147">
        <v>83</v>
      </c>
      <c r="B249" s="105" t="s">
        <v>636</v>
      </c>
      <c r="C249" s="99" t="s">
        <v>368</v>
      </c>
      <c r="D249" s="100" t="s">
        <v>484</v>
      </c>
      <c r="E249" s="226">
        <v>160000</v>
      </c>
      <c r="F249" s="226">
        <v>0</v>
      </c>
      <c r="G249" s="226">
        <v>0</v>
      </c>
      <c r="H249" s="99" t="s">
        <v>367</v>
      </c>
      <c r="I249" s="109" t="s">
        <v>483</v>
      </c>
    </row>
    <row r="250" spans="1:9" ht="20.25">
      <c r="A250" s="147"/>
      <c r="B250" s="105" t="s">
        <v>637</v>
      </c>
      <c r="C250" s="99" t="s">
        <v>369</v>
      </c>
      <c r="D250" s="98" t="s">
        <v>915</v>
      </c>
      <c r="E250" s="226"/>
      <c r="F250" s="226"/>
      <c r="G250" s="226"/>
      <c r="H250" s="99" t="s">
        <v>366</v>
      </c>
      <c r="I250" s="109"/>
    </row>
    <row r="251" spans="1:9" ht="20.25">
      <c r="A251" s="147">
        <v>84</v>
      </c>
      <c r="B251" s="105" t="s">
        <v>654</v>
      </c>
      <c r="C251" s="99" t="s">
        <v>369</v>
      </c>
      <c r="D251" s="100" t="s">
        <v>484</v>
      </c>
      <c r="E251" s="226">
        <v>160000</v>
      </c>
      <c r="F251" s="226">
        <v>0</v>
      </c>
      <c r="G251" s="226">
        <v>0</v>
      </c>
      <c r="H251" s="99" t="s">
        <v>367</v>
      </c>
      <c r="I251" s="109" t="s">
        <v>483</v>
      </c>
    </row>
    <row r="252" spans="1:9" ht="20.25">
      <c r="A252" s="147"/>
      <c r="B252" s="105" t="s">
        <v>655</v>
      </c>
      <c r="C252" s="99"/>
      <c r="D252" s="98" t="s">
        <v>915</v>
      </c>
      <c r="E252" s="226"/>
      <c r="F252" s="226"/>
      <c r="G252" s="226"/>
      <c r="H252" s="99" t="s">
        <v>366</v>
      </c>
      <c r="I252" s="109"/>
    </row>
    <row r="253" spans="1:9" ht="20.25">
      <c r="A253" s="147">
        <v>85</v>
      </c>
      <c r="B253" s="105" t="s">
        <v>656</v>
      </c>
      <c r="C253" s="99" t="s">
        <v>368</v>
      </c>
      <c r="D253" s="98" t="s">
        <v>914</v>
      </c>
      <c r="E253" s="226">
        <v>0</v>
      </c>
      <c r="F253" s="226">
        <v>250000</v>
      </c>
      <c r="G253" s="226">
        <v>0</v>
      </c>
      <c r="H253" s="99" t="s">
        <v>367</v>
      </c>
      <c r="I253" s="109" t="s">
        <v>483</v>
      </c>
    </row>
    <row r="254" spans="1:9" ht="20.25">
      <c r="A254" s="147"/>
      <c r="B254" s="105"/>
      <c r="C254" s="99" t="s">
        <v>369</v>
      </c>
      <c r="D254" s="100"/>
      <c r="E254" s="226"/>
      <c r="F254" s="226"/>
      <c r="G254" s="226"/>
      <c r="H254" s="99" t="s">
        <v>366</v>
      </c>
      <c r="I254" s="109"/>
    </row>
    <row r="255" spans="1:9" ht="20.25">
      <c r="A255" s="147">
        <v>86</v>
      </c>
      <c r="B255" s="105" t="s">
        <v>657</v>
      </c>
      <c r="C255" s="99" t="s">
        <v>368</v>
      </c>
      <c r="D255" s="100" t="s">
        <v>907</v>
      </c>
      <c r="E255" s="226">
        <v>0</v>
      </c>
      <c r="F255" s="226">
        <v>5000000</v>
      </c>
      <c r="G255" s="226">
        <v>0</v>
      </c>
      <c r="H255" s="99" t="s">
        <v>367</v>
      </c>
      <c r="I255" s="109" t="s">
        <v>483</v>
      </c>
    </row>
    <row r="256" spans="1:9" ht="20.25">
      <c r="A256" s="147"/>
      <c r="B256" s="105" t="s">
        <v>916</v>
      </c>
      <c r="C256" s="99" t="s">
        <v>369</v>
      </c>
      <c r="D256" s="100" t="s">
        <v>504</v>
      </c>
      <c r="E256" s="226"/>
      <c r="F256" s="226"/>
      <c r="G256" s="226"/>
      <c r="H256" s="99" t="s">
        <v>366</v>
      </c>
      <c r="I256" s="109"/>
    </row>
    <row r="257" spans="1:9" ht="20.25">
      <c r="A257" s="147">
        <v>87</v>
      </c>
      <c r="B257" s="85" t="s">
        <v>641</v>
      </c>
      <c r="C257" s="99" t="s">
        <v>368</v>
      </c>
      <c r="D257" s="100" t="s">
        <v>484</v>
      </c>
      <c r="E257" s="226">
        <v>250000</v>
      </c>
      <c r="F257" s="226">
        <v>0</v>
      </c>
      <c r="G257" s="226">
        <v>0</v>
      </c>
      <c r="H257" s="99" t="s">
        <v>367</v>
      </c>
      <c r="I257" s="109" t="s">
        <v>483</v>
      </c>
    </row>
    <row r="258" spans="1:12" ht="20.25">
      <c r="A258" s="155"/>
      <c r="B258" s="156" t="s">
        <v>658</v>
      </c>
      <c r="C258" s="103" t="s">
        <v>369</v>
      </c>
      <c r="D258" s="170" t="s">
        <v>917</v>
      </c>
      <c r="E258" s="231"/>
      <c r="F258" s="231"/>
      <c r="G258" s="231"/>
      <c r="H258" s="103" t="s">
        <v>366</v>
      </c>
      <c r="I258" s="187"/>
      <c r="J258" s="227">
        <f>E247+E249+E251+E257</f>
        <v>820000</v>
      </c>
      <c r="K258" s="227">
        <f>F241+F243+F253+F255</f>
        <v>5510000</v>
      </c>
      <c r="L258" s="227">
        <f>G245</f>
        <v>810000</v>
      </c>
    </row>
    <row r="259" spans="1:9" ht="20.25">
      <c r="A259" s="158"/>
      <c r="B259" s="112"/>
      <c r="C259" s="106"/>
      <c r="D259" s="169"/>
      <c r="F259" s="112"/>
      <c r="G259" s="112"/>
      <c r="H259" s="106"/>
      <c r="I259" s="115"/>
    </row>
    <row r="260" spans="1:9" ht="20.25">
      <c r="A260" s="158"/>
      <c r="B260" s="112"/>
      <c r="C260" s="106"/>
      <c r="D260" s="382">
        <v>36</v>
      </c>
      <c r="F260" s="112"/>
      <c r="G260" s="112"/>
      <c r="H260" s="106"/>
      <c r="I260" s="115"/>
    </row>
    <row r="261" spans="1:9" ht="20.25">
      <c r="A261" s="473" t="s">
        <v>1671</v>
      </c>
      <c r="B261" s="473"/>
      <c r="C261" s="473"/>
      <c r="D261" s="473"/>
      <c r="E261" s="473"/>
      <c r="F261" s="473"/>
      <c r="G261" s="473"/>
      <c r="H261" s="473"/>
      <c r="I261" s="473"/>
    </row>
    <row r="262" spans="1:9" ht="20.25">
      <c r="A262" s="474" t="s">
        <v>1672</v>
      </c>
      <c r="B262" s="474"/>
      <c r="C262" s="474"/>
      <c r="D262" s="474"/>
      <c r="E262" s="474"/>
      <c r="F262" s="474"/>
      <c r="G262" s="474"/>
      <c r="H262" s="474"/>
      <c r="I262" s="474"/>
    </row>
    <row r="263" spans="1:9" ht="20.25">
      <c r="A263" s="475" t="s">
        <v>1673</v>
      </c>
      <c r="B263" s="475"/>
      <c r="C263" s="475"/>
      <c r="D263" s="475"/>
      <c r="E263" s="475"/>
      <c r="F263" s="475"/>
      <c r="G263" s="475"/>
      <c r="H263" s="475"/>
      <c r="I263" s="475"/>
    </row>
    <row r="264" spans="1:9" ht="20.25">
      <c r="A264" s="476" t="s">
        <v>43</v>
      </c>
      <c r="B264" s="478" t="s">
        <v>44</v>
      </c>
      <c r="C264" s="478" t="s">
        <v>45</v>
      </c>
      <c r="D264" s="480" t="s">
        <v>46</v>
      </c>
      <c r="E264" s="482" t="s">
        <v>47</v>
      </c>
      <c r="F264" s="483"/>
      <c r="G264" s="484"/>
      <c r="H264" s="225" t="s">
        <v>1195</v>
      </c>
      <c r="I264" s="225" t="s">
        <v>1197</v>
      </c>
    </row>
    <row r="265" spans="1:9" ht="20.25">
      <c r="A265" s="477"/>
      <c r="B265" s="479"/>
      <c r="C265" s="479"/>
      <c r="D265" s="481"/>
      <c r="E265" s="171">
        <v>2557</v>
      </c>
      <c r="F265" s="171">
        <v>2558</v>
      </c>
      <c r="G265" s="171">
        <v>2559</v>
      </c>
      <c r="H265" s="224" t="s">
        <v>1194</v>
      </c>
      <c r="I265" s="224" t="s">
        <v>1196</v>
      </c>
    </row>
    <row r="266" spans="1:9" ht="20.25">
      <c r="A266" s="172">
        <v>1.1</v>
      </c>
      <c r="B266" s="173" t="s">
        <v>365</v>
      </c>
      <c r="C266" s="164"/>
      <c r="D266" s="174"/>
      <c r="E266" s="191"/>
      <c r="F266" s="191"/>
      <c r="G266" s="191"/>
      <c r="H266" s="164"/>
      <c r="I266" s="176"/>
    </row>
    <row r="267" spans="1:9" ht="20.25">
      <c r="A267" s="147">
        <v>88</v>
      </c>
      <c r="B267" s="85" t="s">
        <v>644</v>
      </c>
      <c r="C267" s="99" t="s">
        <v>368</v>
      </c>
      <c r="D267" s="100" t="s">
        <v>1870</v>
      </c>
      <c r="E267" s="226">
        <v>140000</v>
      </c>
      <c r="F267" s="226">
        <v>0</v>
      </c>
      <c r="G267" s="226">
        <v>0</v>
      </c>
      <c r="H267" s="99" t="s">
        <v>367</v>
      </c>
      <c r="I267" s="109" t="s">
        <v>483</v>
      </c>
    </row>
    <row r="268" spans="1:9" ht="20.25">
      <c r="A268" s="147"/>
      <c r="B268" s="105" t="s">
        <v>658</v>
      </c>
      <c r="C268" s="99" t="s">
        <v>369</v>
      </c>
      <c r="D268" s="98" t="s">
        <v>918</v>
      </c>
      <c r="E268" s="227"/>
      <c r="F268" s="226"/>
      <c r="G268" s="226"/>
      <c r="H268" s="99" t="s">
        <v>366</v>
      </c>
      <c r="I268" s="109"/>
    </row>
    <row r="269" spans="1:9" ht="20.25">
      <c r="A269" s="147">
        <v>89</v>
      </c>
      <c r="B269" s="85" t="s">
        <v>659</v>
      </c>
      <c r="C269" s="99" t="s">
        <v>368</v>
      </c>
      <c r="D269" s="100" t="s">
        <v>1870</v>
      </c>
      <c r="E269" s="226">
        <v>0</v>
      </c>
      <c r="F269" s="226">
        <v>135000</v>
      </c>
      <c r="G269" s="226">
        <v>0</v>
      </c>
      <c r="H269" s="99" t="s">
        <v>367</v>
      </c>
      <c r="I269" s="109" t="s">
        <v>483</v>
      </c>
    </row>
    <row r="270" spans="1:9" ht="20.25">
      <c r="A270" s="147"/>
      <c r="B270" s="105"/>
      <c r="C270" s="99" t="s">
        <v>369</v>
      </c>
      <c r="D270" s="98" t="s">
        <v>918</v>
      </c>
      <c r="E270" s="226"/>
      <c r="F270" s="226"/>
      <c r="G270" s="226"/>
      <c r="H270" s="99" t="s">
        <v>366</v>
      </c>
      <c r="I270" s="109"/>
    </row>
    <row r="271" spans="1:9" ht="20.25">
      <c r="A271" s="147">
        <v>90</v>
      </c>
      <c r="B271" s="105" t="s">
        <v>645</v>
      </c>
      <c r="C271" s="99" t="s">
        <v>368</v>
      </c>
      <c r="D271" s="100" t="s">
        <v>1870</v>
      </c>
      <c r="E271" s="226">
        <v>0</v>
      </c>
      <c r="F271" s="226">
        <v>140000</v>
      </c>
      <c r="G271" s="226">
        <v>0</v>
      </c>
      <c r="H271" s="99" t="s">
        <v>367</v>
      </c>
      <c r="I271" s="109" t="s">
        <v>483</v>
      </c>
    </row>
    <row r="272" spans="1:9" ht="20.25">
      <c r="A272" s="147"/>
      <c r="B272" s="105" t="s">
        <v>658</v>
      </c>
      <c r="C272" s="99" t="s">
        <v>369</v>
      </c>
      <c r="D272" s="98" t="s">
        <v>918</v>
      </c>
      <c r="E272" s="226"/>
      <c r="F272" s="226"/>
      <c r="G272" s="226"/>
      <c r="H272" s="99" t="s">
        <v>366</v>
      </c>
      <c r="I272" s="109"/>
    </row>
    <row r="273" spans="1:9" ht="20.25">
      <c r="A273" s="147">
        <v>91</v>
      </c>
      <c r="B273" s="85" t="s">
        <v>646</v>
      </c>
      <c r="C273" s="99" t="s">
        <v>368</v>
      </c>
      <c r="D273" s="100" t="s">
        <v>1870</v>
      </c>
      <c r="E273" s="226">
        <v>0</v>
      </c>
      <c r="F273" s="226">
        <v>0</v>
      </c>
      <c r="G273" s="226">
        <v>270000</v>
      </c>
      <c r="H273" s="99" t="s">
        <v>367</v>
      </c>
      <c r="I273" s="109" t="s">
        <v>483</v>
      </c>
    </row>
    <row r="274" spans="1:9" ht="20.25">
      <c r="A274" s="147"/>
      <c r="B274" s="105" t="s">
        <v>658</v>
      </c>
      <c r="C274" s="99" t="s">
        <v>369</v>
      </c>
      <c r="D274" s="98" t="s">
        <v>909</v>
      </c>
      <c r="E274" s="226"/>
      <c r="F274" s="226"/>
      <c r="G274" s="226"/>
      <c r="H274" s="99" t="s">
        <v>366</v>
      </c>
      <c r="I274" s="109"/>
    </row>
    <row r="275" spans="1:9" ht="20.25">
      <c r="A275" s="147">
        <v>92</v>
      </c>
      <c r="B275" s="85" t="s">
        <v>830</v>
      </c>
      <c r="C275" s="99" t="s">
        <v>368</v>
      </c>
      <c r="D275" s="100" t="s">
        <v>484</v>
      </c>
      <c r="E275" s="226">
        <v>700000</v>
      </c>
      <c r="F275" s="226">
        <v>0</v>
      </c>
      <c r="G275" s="226">
        <v>0</v>
      </c>
      <c r="H275" s="99" t="s">
        <v>367</v>
      </c>
      <c r="I275" s="109" t="s">
        <v>483</v>
      </c>
    </row>
    <row r="276" spans="1:9" ht="20.25">
      <c r="A276" s="147"/>
      <c r="B276" s="105"/>
      <c r="C276" s="99" t="s">
        <v>369</v>
      </c>
      <c r="D276" s="98" t="s">
        <v>919</v>
      </c>
      <c r="E276" s="226"/>
      <c r="F276" s="226"/>
      <c r="G276" s="226"/>
      <c r="H276" s="99" t="s">
        <v>366</v>
      </c>
      <c r="I276" s="109"/>
    </row>
    <row r="277" spans="1:9" ht="20.25">
      <c r="A277" s="147">
        <v>93</v>
      </c>
      <c r="B277" s="85" t="s">
        <v>688</v>
      </c>
      <c r="C277" s="99" t="s">
        <v>368</v>
      </c>
      <c r="D277" s="100" t="s">
        <v>1870</v>
      </c>
      <c r="E277" s="226">
        <v>750000</v>
      </c>
      <c r="F277" s="226">
        <v>0</v>
      </c>
      <c r="G277" s="226">
        <v>0</v>
      </c>
      <c r="H277" s="99" t="s">
        <v>367</v>
      </c>
      <c r="I277" s="109" t="s">
        <v>483</v>
      </c>
    </row>
    <row r="278" spans="1:9" ht="20.25">
      <c r="A278" s="147"/>
      <c r="B278" s="85" t="s">
        <v>831</v>
      </c>
      <c r="C278" s="99" t="s">
        <v>369</v>
      </c>
      <c r="D278" s="98" t="s">
        <v>450</v>
      </c>
      <c r="E278" s="226"/>
      <c r="F278" s="226"/>
      <c r="G278" s="226"/>
      <c r="H278" s="99" t="s">
        <v>366</v>
      </c>
      <c r="I278" s="109"/>
    </row>
    <row r="279" spans="1:9" ht="20.25">
      <c r="A279" s="147">
        <v>94</v>
      </c>
      <c r="B279" s="210" t="s">
        <v>832</v>
      </c>
      <c r="C279" s="99" t="s">
        <v>368</v>
      </c>
      <c r="D279" s="100" t="s">
        <v>1870</v>
      </c>
      <c r="E279" s="226">
        <v>0</v>
      </c>
      <c r="F279" s="226">
        <v>900000</v>
      </c>
      <c r="G279" s="226">
        <v>0</v>
      </c>
      <c r="H279" s="99" t="s">
        <v>367</v>
      </c>
      <c r="I279" s="109" t="s">
        <v>483</v>
      </c>
    </row>
    <row r="280" spans="1:9" ht="20.25">
      <c r="A280" s="147"/>
      <c r="B280" s="105"/>
      <c r="C280" s="99" t="s">
        <v>369</v>
      </c>
      <c r="D280" s="98" t="s">
        <v>494</v>
      </c>
      <c r="E280" s="226"/>
      <c r="F280" s="226"/>
      <c r="G280" s="226"/>
      <c r="H280" s="99" t="s">
        <v>366</v>
      </c>
      <c r="I280" s="109"/>
    </row>
    <row r="281" spans="1:9" ht="20.25">
      <c r="A281" s="147">
        <v>95</v>
      </c>
      <c r="B281" s="210" t="s">
        <v>833</v>
      </c>
      <c r="C281" s="99" t="s">
        <v>368</v>
      </c>
      <c r="D281" s="100" t="s">
        <v>1870</v>
      </c>
      <c r="E281" s="226">
        <v>0</v>
      </c>
      <c r="F281" s="226">
        <v>900000</v>
      </c>
      <c r="G281" s="226">
        <v>0</v>
      </c>
      <c r="H281" s="99" t="s">
        <v>367</v>
      </c>
      <c r="I281" s="109" t="s">
        <v>483</v>
      </c>
    </row>
    <row r="282" spans="1:9" ht="20.25">
      <c r="A282" s="147"/>
      <c r="B282" s="105"/>
      <c r="C282" s="99" t="s">
        <v>369</v>
      </c>
      <c r="D282" s="98" t="s">
        <v>494</v>
      </c>
      <c r="E282" s="226"/>
      <c r="F282" s="226"/>
      <c r="G282" s="226"/>
      <c r="H282" s="99" t="s">
        <v>366</v>
      </c>
      <c r="I282" s="109"/>
    </row>
    <row r="283" spans="1:9" ht="20.25">
      <c r="A283" s="147">
        <v>96</v>
      </c>
      <c r="B283" s="210" t="s">
        <v>834</v>
      </c>
      <c r="C283" s="99" t="s">
        <v>368</v>
      </c>
      <c r="D283" s="100" t="s">
        <v>484</v>
      </c>
      <c r="E283" s="226">
        <v>0</v>
      </c>
      <c r="F283" s="226">
        <v>250000</v>
      </c>
      <c r="G283" s="226">
        <v>0</v>
      </c>
      <c r="H283" s="99" t="s">
        <v>367</v>
      </c>
      <c r="I283" s="109" t="s">
        <v>483</v>
      </c>
    </row>
    <row r="284" spans="1:12" ht="20.25">
      <c r="A284" s="155"/>
      <c r="B284" s="211"/>
      <c r="C284" s="103" t="s">
        <v>369</v>
      </c>
      <c r="D284" s="170" t="s">
        <v>917</v>
      </c>
      <c r="E284" s="156"/>
      <c r="F284" s="156"/>
      <c r="G284" s="156"/>
      <c r="H284" s="103" t="s">
        <v>366</v>
      </c>
      <c r="I284" s="187"/>
      <c r="J284" s="227">
        <f>E267+E275+E277</f>
        <v>1590000</v>
      </c>
      <c r="K284" s="227">
        <f>F269+F271+F279+F281+F283</f>
        <v>2325000</v>
      </c>
      <c r="L284" s="227">
        <f>G273</f>
        <v>270000</v>
      </c>
    </row>
    <row r="285" spans="2:8" ht="20.25">
      <c r="B285" s="212"/>
      <c r="C285" s="106"/>
      <c r="D285" s="107"/>
      <c r="E285" s="112"/>
      <c r="F285" s="112"/>
      <c r="G285" s="112"/>
      <c r="H285" s="106"/>
    </row>
    <row r="286" spans="2:8" ht="20.25">
      <c r="B286" s="212"/>
      <c r="C286" s="106"/>
      <c r="D286" s="107" t="s">
        <v>1345</v>
      </c>
      <c r="E286" s="112"/>
      <c r="F286" s="112"/>
      <c r="G286" s="112"/>
      <c r="H286" s="106"/>
    </row>
    <row r="287" spans="1:9" ht="20.25">
      <c r="A287" s="473" t="s">
        <v>1671</v>
      </c>
      <c r="B287" s="473"/>
      <c r="C287" s="473"/>
      <c r="D287" s="473"/>
      <c r="E287" s="473"/>
      <c r="F287" s="473"/>
      <c r="G287" s="473"/>
      <c r="H287" s="473"/>
      <c r="I287" s="473"/>
    </row>
    <row r="288" spans="1:9" ht="20.25">
      <c r="A288" s="474" t="s">
        <v>1672</v>
      </c>
      <c r="B288" s="474"/>
      <c r="C288" s="474"/>
      <c r="D288" s="474"/>
      <c r="E288" s="474"/>
      <c r="F288" s="474"/>
      <c r="G288" s="474"/>
      <c r="H288" s="474"/>
      <c r="I288" s="474"/>
    </row>
    <row r="289" spans="1:9" ht="20.25">
      <c r="A289" s="475" t="s">
        <v>1673</v>
      </c>
      <c r="B289" s="475"/>
      <c r="C289" s="475"/>
      <c r="D289" s="475"/>
      <c r="E289" s="475"/>
      <c r="F289" s="475"/>
      <c r="G289" s="475"/>
      <c r="H289" s="475"/>
      <c r="I289" s="475"/>
    </row>
    <row r="290" spans="1:9" ht="20.25">
      <c r="A290" s="476" t="s">
        <v>43</v>
      </c>
      <c r="B290" s="478" t="s">
        <v>44</v>
      </c>
      <c r="C290" s="478" t="s">
        <v>45</v>
      </c>
      <c r="D290" s="480" t="s">
        <v>46</v>
      </c>
      <c r="E290" s="482" t="s">
        <v>47</v>
      </c>
      <c r="F290" s="483"/>
      <c r="G290" s="484"/>
      <c r="H290" s="225" t="s">
        <v>1195</v>
      </c>
      <c r="I290" s="225" t="s">
        <v>1197</v>
      </c>
    </row>
    <row r="291" spans="1:9" ht="20.25">
      <c r="A291" s="477"/>
      <c r="B291" s="479"/>
      <c r="C291" s="479"/>
      <c r="D291" s="481"/>
      <c r="E291" s="171">
        <v>2557</v>
      </c>
      <c r="F291" s="171">
        <v>2558</v>
      </c>
      <c r="G291" s="171">
        <v>2559</v>
      </c>
      <c r="H291" s="224" t="s">
        <v>1194</v>
      </c>
      <c r="I291" s="224" t="s">
        <v>1196</v>
      </c>
    </row>
    <row r="292" spans="1:9" ht="20.25">
      <c r="A292" s="172">
        <v>1.1</v>
      </c>
      <c r="B292" s="173" t="s">
        <v>365</v>
      </c>
      <c r="C292" s="164"/>
      <c r="D292" s="174"/>
      <c r="E292" s="191"/>
      <c r="F292" s="191"/>
      <c r="G292" s="191"/>
      <c r="H292" s="164"/>
      <c r="I292" s="176"/>
    </row>
    <row r="293" spans="1:9" ht="20.25">
      <c r="A293" s="147">
        <v>97</v>
      </c>
      <c r="B293" s="85" t="s">
        <v>835</v>
      </c>
      <c r="C293" s="99" t="s">
        <v>368</v>
      </c>
      <c r="D293" s="100" t="s">
        <v>484</v>
      </c>
      <c r="E293" s="226">
        <v>0</v>
      </c>
      <c r="F293" s="226">
        <v>0</v>
      </c>
      <c r="G293" s="226">
        <v>170000</v>
      </c>
      <c r="H293" s="99" t="s">
        <v>367</v>
      </c>
      <c r="I293" s="109" t="s">
        <v>483</v>
      </c>
    </row>
    <row r="294" spans="1:9" ht="20.25">
      <c r="A294" s="147"/>
      <c r="B294" s="85"/>
      <c r="C294" s="99" t="s">
        <v>369</v>
      </c>
      <c r="D294" s="98" t="s">
        <v>900</v>
      </c>
      <c r="E294" s="226"/>
      <c r="F294" s="226"/>
      <c r="G294" s="226"/>
      <c r="H294" s="99" t="s">
        <v>366</v>
      </c>
      <c r="I294" s="109"/>
    </row>
    <row r="295" spans="1:9" ht="20.25">
      <c r="A295" s="147">
        <v>98</v>
      </c>
      <c r="B295" s="210" t="s">
        <v>836</v>
      </c>
      <c r="C295" s="99" t="s">
        <v>368</v>
      </c>
      <c r="D295" s="100" t="s">
        <v>484</v>
      </c>
      <c r="E295" s="226">
        <v>0</v>
      </c>
      <c r="F295" s="226">
        <v>0</v>
      </c>
      <c r="G295" s="226">
        <v>260000</v>
      </c>
      <c r="H295" s="99" t="s">
        <v>367</v>
      </c>
      <c r="I295" s="109" t="s">
        <v>483</v>
      </c>
    </row>
    <row r="296" spans="1:9" ht="20.25">
      <c r="A296" s="147"/>
      <c r="B296" s="105"/>
      <c r="C296" s="99" t="s">
        <v>369</v>
      </c>
      <c r="D296" s="98" t="s">
        <v>904</v>
      </c>
      <c r="E296" s="226"/>
      <c r="F296" s="226"/>
      <c r="G296" s="226"/>
      <c r="H296" s="99" t="s">
        <v>366</v>
      </c>
      <c r="I296" s="109"/>
    </row>
    <row r="297" spans="1:9" ht="20.25">
      <c r="A297" s="147">
        <v>99</v>
      </c>
      <c r="B297" s="85" t="s">
        <v>837</v>
      </c>
      <c r="C297" s="99" t="s">
        <v>368</v>
      </c>
      <c r="D297" s="100" t="s">
        <v>484</v>
      </c>
      <c r="E297" s="226">
        <v>0</v>
      </c>
      <c r="F297" s="226">
        <v>0</v>
      </c>
      <c r="G297" s="226">
        <v>110000</v>
      </c>
      <c r="H297" s="99" t="s">
        <v>367</v>
      </c>
      <c r="I297" s="109" t="s">
        <v>483</v>
      </c>
    </row>
    <row r="298" spans="1:9" ht="20.25">
      <c r="A298" s="147"/>
      <c r="B298" s="105"/>
      <c r="C298" s="99" t="s">
        <v>369</v>
      </c>
      <c r="D298" s="98" t="s">
        <v>494</v>
      </c>
      <c r="E298" s="226"/>
      <c r="F298" s="226"/>
      <c r="G298" s="226"/>
      <c r="H298" s="99" t="s">
        <v>366</v>
      </c>
      <c r="I298" s="109"/>
    </row>
    <row r="299" spans="1:9" ht="20.25">
      <c r="A299" s="147">
        <v>100</v>
      </c>
      <c r="B299" s="85" t="s">
        <v>809</v>
      </c>
      <c r="C299" s="99" t="s">
        <v>368</v>
      </c>
      <c r="D299" s="100" t="s">
        <v>907</v>
      </c>
      <c r="E299" s="226">
        <v>0</v>
      </c>
      <c r="F299" s="226">
        <v>0</v>
      </c>
      <c r="G299" s="226">
        <v>3000000</v>
      </c>
      <c r="H299" s="99" t="s">
        <v>367</v>
      </c>
      <c r="I299" s="109" t="s">
        <v>483</v>
      </c>
    </row>
    <row r="300" spans="1:9" ht="20.25">
      <c r="A300" s="147"/>
      <c r="B300" s="105" t="s">
        <v>811</v>
      </c>
      <c r="C300" s="99" t="s">
        <v>369</v>
      </c>
      <c r="D300" s="100" t="s">
        <v>920</v>
      </c>
      <c r="E300" s="226"/>
      <c r="F300" s="226"/>
      <c r="G300" s="226"/>
      <c r="H300" s="99" t="s">
        <v>366</v>
      </c>
      <c r="I300" s="109"/>
    </row>
    <row r="301" spans="1:9" ht="20.25">
      <c r="A301" s="147">
        <v>101</v>
      </c>
      <c r="B301" s="85" t="s">
        <v>817</v>
      </c>
      <c r="C301" s="99" t="s">
        <v>368</v>
      </c>
      <c r="D301" s="100" t="s">
        <v>1870</v>
      </c>
      <c r="E301" s="226">
        <v>720000</v>
      </c>
      <c r="F301" s="226">
        <v>0</v>
      </c>
      <c r="G301" s="226">
        <v>0</v>
      </c>
      <c r="H301" s="99" t="s">
        <v>367</v>
      </c>
      <c r="I301" s="109" t="s">
        <v>483</v>
      </c>
    </row>
    <row r="302" spans="1:9" ht="20.25">
      <c r="A302" s="147"/>
      <c r="B302" s="85" t="s">
        <v>838</v>
      </c>
      <c r="C302" s="99" t="s">
        <v>369</v>
      </c>
      <c r="D302" s="98" t="s">
        <v>450</v>
      </c>
      <c r="E302" s="226"/>
      <c r="F302" s="226"/>
      <c r="G302" s="226"/>
      <c r="H302" s="99" t="s">
        <v>366</v>
      </c>
      <c r="I302" s="109"/>
    </row>
    <row r="303" spans="1:9" ht="20.25">
      <c r="A303" s="147">
        <v>102</v>
      </c>
      <c r="B303" s="85" t="s">
        <v>818</v>
      </c>
      <c r="C303" s="99" t="s">
        <v>368</v>
      </c>
      <c r="D303" s="100" t="s">
        <v>1870</v>
      </c>
      <c r="E303" s="226">
        <v>1260000</v>
      </c>
      <c r="F303" s="226">
        <v>0</v>
      </c>
      <c r="G303" s="226">
        <v>0</v>
      </c>
      <c r="H303" s="99" t="s">
        <v>367</v>
      </c>
      <c r="I303" s="109" t="s">
        <v>483</v>
      </c>
    </row>
    <row r="304" spans="1:9" ht="20.25">
      <c r="A304" s="147"/>
      <c r="B304" s="85" t="s">
        <v>839</v>
      </c>
      <c r="C304" s="99" t="s">
        <v>369</v>
      </c>
      <c r="D304" s="98" t="s">
        <v>906</v>
      </c>
      <c r="E304" s="226"/>
      <c r="F304" s="226"/>
      <c r="G304" s="226"/>
      <c r="H304" s="99" t="s">
        <v>366</v>
      </c>
      <c r="I304" s="109"/>
    </row>
    <row r="305" spans="1:9" ht="20.25">
      <c r="A305" s="147">
        <v>103</v>
      </c>
      <c r="B305" s="85" t="s">
        <v>819</v>
      </c>
      <c r="C305" s="99" t="s">
        <v>368</v>
      </c>
      <c r="D305" s="100" t="s">
        <v>1870</v>
      </c>
      <c r="E305" s="226">
        <v>540000</v>
      </c>
      <c r="F305" s="226">
        <v>0</v>
      </c>
      <c r="G305" s="226">
        <v>0</v>
      </c>
      <c r="H305" s="99" t="s">
        <v>367</v>
      </c>
      <c r="I305" s="109" t="s">
        <v>483</v>
      </c>
    </row>
    <row r="306" spans="1:9" ht="20.25">
      <c r="A306" s="147"/>
      <c r="B306" s="85" t="s">
        <v>840</v>
      </c>
      <c r="C306" s="99" t="s">
        <v>369</v>
      </c>
      <c r="D306" s="98" t="s">
        <v>1914</v>
      </c>
      <c r="E306" s="226"/>
      <c r="F306" s="226"/>
      <c r="G306" s="226"/>
      <c r="H306" s="99" t="s">
        <v>366</v>
      </c>
      <c r="I306" s="109"/>
    </row>
    <row r="307" spans="1:9" ht="20.25">
      <c r="A307" s="147">
        <v>104</v>
      </c>
      <c r="B307" s="85" t="s">
        <v>841</v>
      </c>
      <c r="C307" s="99" t="s">
        <v>368</v>
      </c>
      <c r="D307" s="100" t="s">
        <v>1870</v>
      </c>
      <c r="E307" s="226">
        <v>410000</v>
      </c>
      <c r="F307" s="226">
        <v>0</v>
      </c>
      <c r="G307" s="226">
        <v>0</v>
      </c>
      <c r="H307" s="99" t="s">
        <v>367</v>
      </c>
      <c r="I307" s="109" t="s">
        <v>483</v>
      </c>
    </row>
    <row r="308" spans="1:9" ht="20.25">
      <c r="A308" s="147"/>
      <c r="B308" s="105"/>
      <c r="C308" s="99" t="s">
        <v>369</v>
      </c>
      <c r="D308" s="98" t="s">
        <v>1914</v>
      </c>
      <c r="E308" s="226"/>
      <c r="F308" s="226"/>
      <c r="G308" s="226"/>
      <c r="H308" s="99" t="s">
        <v>366</v>
      </c>
      <c r="I308" s="109"/>
    </row>
    <row r="309" spans="1:9" ht="20.25">
      <c r="A309" s="147">
        <v>105</v>
      </c>
      <c r="B309" s="85" t="s">
        <v>821</v>
      </c>
      <c r="C309" s="99" t="s">
        <v>368</v>
      </c>
      <c r="D309" s="100" t="s">
        <v>1870</v>
      </c>
      <c r="E309" s="226">
        <v>0</v>
      </c>
      <c r="F309" s="226">
        <v>410000</v>
      </c>
      <c r="G309" s="226">
        <v>0</v>
      </c>
      <c r="H309" s="99" t="s">
        <v>367</v>
      </c>
      <c r="I309" s="109" t="s">
        <v>483</v>
      </c>
    </row>
    <row r="310" spans="1:12" ht="20.25">
      <c r="A310" s="155"/>
      <c r="B310" s="156" t="s">
        <v>839</v>
      </c>
      <c r="C310" s="103" t="s">
        <v>369</v>
      </c>
      <c r="D310" s="170" t="s">
        <v>1914</v>
      </c>
      <c r="E310" s="156"/>
      <c r="F310" s="156"/>
      <c r="G310" s="156"/>
      <c r="H310" s="103" t="s">
        <v>366</v>
      </c>
      <c r="I310" s="187"/>
      <c r="J310" s="227">
        <f>E301+E303+E305+E307</f>
        <v>2930000</v>
      </c>
      <c r="K310" s="227">
        <f>F309</f>
        <v>410000</v>
      </c>
      <c r="L310" s="227">
        <f>G293+G295+G297+G299</f>
        <v>3540000</v>
      </c>
    </row>
    <row r="311" spans="2:8" ht="20.25">
      <c r="B311" s="112"/>
      <c r="C311" s="106"/>
      <c r="D311" s="169"/>
      <c r="E311" s="112"/>
      <c r="F311" s="112"/>
      <c r="G311" s="112"/>
      <c r="H311" s="106"/>
    </row>
    <row r="312" spans="2:8" ht="20.25">
      <c r="B312" s="112"/>
      <c r="C312" s="106"/>
      <c r="D312" s="382">
        <v>38</v>
      </c>
      <c r="E312" s="112"/>
      <c r="F312" s="112"/>
      <c r="G312" s="112"/>
      <c r="H312" s="106"/>
    </row>
    <row r="313" spans="1:9" ht="20.25">
      <c r="A313" s="473" t="s">
        <v>1671</v>
      </c>
      <c r="B313" s="473"/>
      <c r="C313" s="473"/>
      <c r="D313" s="473"/>
      <c r="E313" s="473"/>
      <c r="F313" s="473"/>
      <c r="G313" s="473"/>
      <c r="H313" s="473"/>
      <c r="I313" s="473"/>
    </row>
    <row r="314" spans="1:9" ht="20.25">
      <c r="A314" s="474" t="s">
        <v>1672</v>
      </c>
      <c r="B314" s="474"/>
      <c r="C314" s="474"/>
      <c r="D314" s="474"/>
      <c r="E314" s="474"/>
      <c r="F314" s="474"/>
      <c r="G314" s="474"/>
      <c r="H314" s="474"/>
      <c r="I314" s="474"/>
    </row>
    <row r="315" spans="1:9" ht="20.25">
      <c r="A315" s="475" t="s">
        <v>1673</v>
      </c>
      <c r="B315" s="475"/>
      <c r="C315" s="475"/>
      <c r="D315" s="475"/>
      <c r="E315" s="475"/>
      <c r="F315" s="475"/>
      <c r="G315" s="475"/>
      <c r="H315" s="475"/>
      <c r="I315" s="475"/>
    </row>
    <row r="316" spans="1:9" ht="20.25">
      <c r="A316" s="476" t="s">
        <v>43</v>
      </c>
      <c r="B316" s="478" t="s">
        <v>44</v>
      </c>
      <c r="C316" s="478" t="s">
        <v>45</v>
      </c>
      <c r="D316" s="480" t="s">
        <v>46</v>
      </c>
      <c r="E316" s="482" t="s">
        <v>47</v>
      </c>
      <c r="F316" s="483"/>
      <c r="G316" s="484"/>
      <c r="H316" s="225" t="s">
        <v>1195</v>
      </c>
      <c r="I316" s="225" t="s">
        <v>1197</v>
      </c>
    </row>
    <row r="317" spans="1:9" ht="20.25">
      <c r="A317" s="477"/>
      <c r="B317" s="479"/>
      <c r="C317" s="479"/>
      <c r="D317" s="481"/>
      <c r="E317" s="171">
        <v>2557</v>
      </c>
      <c r="F317" s="171">
        <v>2558</v>
      </c>
      <c r="G317" s="171">
        <v>2559</v>
      </c>
      <c r="H317" s="224" t="s">
        <v>1194</v>
      </c>
      <c r="I317" s="224" t="s">
        <v>1196</v>
      </c>
    </row>
    <row r="318" spans="1:9" ht="20.25">
      <c r="A318" s="172">
        <v>1.1</v>
      </c>
      <c r="B318" s="173" t="s">
        <v>365</v>
      </c>
      <c r="C318" s="164"/>
      <c r="D318" s="174"/>
      <c r="E318" s="241"/>
      <c r="F318" s="241"/>
      <c r="G318" s="241"/>
      <c r="H318" s="164"/>
      <c r="I318" s="176"/>
    </row>
    <row r="319" spans="1:9" ht="20.25">
      <c r="A319" s="147">
        <v>106</v>
      </c>
      <c r="B319" s="105" t="s">
        <v>822</v>
      </c>
      <c r="C319" s="99" t="s">
        <v>368</v>
      </c>
      <c r="D319" s="100" t="s">
        <v>484</v>
      </c>
      <c r="E319" s="226">
        <v>0</v>
      </c>
      <c r="F319" s="226">
        <v>120000</v>
      </c>
      <c r="G319" s="226">
        <v>0</v>
      </c>
      <c r="H319" s="99" t="s">
        <v>367</v>
      </c>
      <c r="I319" s="109" t="s">
        <v>483</v>
      </c>
    </row>
    <row r="320" spans="1:9" ht="20.25">
      <c r="A320" s="147"/>
      <c r="B320" s="105" t="s">
        <v>839</v>
      </c>
      <c r="C320" s="99" t="s">
        <v>369</v>
      </c>
      <c r="D320" s="98" t="s">
        <v>921</v>
      </c>
      <c r="E320" s="226"/>
      <c r="F320" s="226"/>
      <c r="G320" s="226"/>
      <c r="H320" s="99" t="s">
        <v>366</v>
      </c>
      <c r="I320" s="109"/>
    </row>
    <row r="321" spans="1:9" ht="20.25">
      <c r="A321" s="147">
        <v>107</v>
      </c>
      <c r="B321" s="85" t="s">
        <v>842</v>
      </c>
      <c r="C321" s="99" t="s">
        <v>368</v>
      </c>
      <c r="D321" s="100" t="s">
        <v>907</v>
      </c>
      <c r="E321" s="226">
        <v>1800000</v>
      </c>
      <c r="F321" s="226">
        <v>0</v>
      </c>
      <c r="G321" s="226">
        <v>0</v>
      </c>
      <c r="H321" s="99" t="s">
        <v>367</v>
      </c>
      <c r="I321" s="109" t="s">
        <v>483</v>
      </c>
    </row>
    <row r="322" spans="1:9" ht="20.25">
      <c r="A322" s="147"/>
      <c r="B322" s="85" t="s">
        <v>855</v>
      </c>
      <c r="C322" s="99" t="s">
        <v>369</v>
      </c>
      <c r="D322" s="100" t="s">
        <v>485</v>
      </c>
      <c r="E322" s="226"/>
      <c r="F322" s="226"/>
      <c r="G322" s="226"/>
      <c r="H322" s="99" t="s">
        <v>366</v>
      </c>
      <c r="I322" s="109"/>
    </row>
    <row r="323" spans="1:9" ht="20.25">
      <c r="A323" s="147">
        <v>108</v>
      </c>
      <c r="B323" s="85" t="s">
        <v>850</v>
      </c>
      <c r="C323" s="99" t="s">
        <v>368</v>
      </c>
      <c r="D323" s="100" t="s">
        <v>484</v>
      </c>
      <c r="E323" s="226">
        <v>250000</v>
      </c>
      <c r="F323" s="226">
        <v>0</v>
      </c>
      <c r="G323" s="226">
        <v>0</v>
      </c>
      <c r="H323" s="99" t="s">
        <v>367</v>
      </c>
      <c r="I323" s="109" t="s">
        <v>483</v>
      </c>
    </row>
    <row r="324" spans="1:9" ht="20.25">
      <c r="A324" s="147"/>
      <c r="B324" s="85" t="s">
        <v>856</v>
      </c>
      <c r="C324" s="99" t="s">
        <v>369</v>
      </c>
      <c r="D324" s="98" t="s">
        <v>917</v>
      </c>
      <c r="E324" s="226"/>
      <c r="F324" s="226"/>
      <c r="G324" s="226"/>
      <c r="H324" s="99" t="s">
        <v>366</v>
      </c>
      <c r="I324" s="109"/>
    </row>
    <row r="325" spans="1:9" ht="20.25">
      <c r="A325" s="147">
        <v>109</v>
      </c>
      <c r="B325" s="85" t="s">
        <v>851</v>
      </c>
      <c r="C325" s="99" t="s">
        <v>368</v>
      </c>
      <c r="D325" s="100" t="s">
        <v>907</v>
      </c>
      <c r="E325" s="226">
        <v>0</v>
      </c>
      <c r="F325" s="226">
        <v>500000</v>
      </c>
      <c r="G325" s="226">
        <v>0</v>
      </c>
      <c r="H325" s="99" t="s">
        <v>367</v>
      </c>
      <c r="I325" s="109" t="s">
        <v>483</v>
      </c>
    </row>
    <row r="326" spans="1:9" ht="20.25">
      <c r="A326" s="147"/>
      <c r="B326" s="85" t="s">
        <v>857</v>
      </c>
      <c r="C326" s="99" t="s">
        <v>369</v>
      </c>
      <c r="D326" s="100" t="s">
        <v>922</v>
      </c>
      <c r="E326" s="226"/>
      <c r="F326" s="226"/>
      <c r="G326" s="226"/>
      <c r="H326" s="99" t="s">
        <v>366</v>
      </c>
      <c r="I326" s="109"/>
    </row>
    <row r="327" spans="1:9" ht="20.25">
      <c r="A327" s="147">
        <v>110</v>
      </c>
      <c r="B327" s="85" t="s">
        <v>862</v>
      </c>
      <c r="C327" s="99" t="s">
        <v>368</v>
      </c>
      <c r="D327" s="100" t="s">
        <v>484</v>
      </c>
      <c r="E327" s="226">
        <v>900000</v>
      </c>
      <c r="F327" s="226">
        <v>0</v>
      </c>
      <c r="G327" s="226">
        <v>0</v>
      </c>
      <c r="H327" s="99" t="s">
        <v>367</v>
      </c>
      <c r="I327" s="109" t="s">
        <v>483</v>
      </c>
    </row>
    <row r="328" spans="1:9" ht="20.25">
      <c r="A328" s="147"/>
      <c r="B328" s="105" t="s">
        <v>875</v>
      </c>
      <c r="C328" s="99" t="s">
        <v>369</v>
      </c>
      <c r="D328" s="98" t="s">
        <v>923</v>
      </c>
      <c r="E328" s="226"/>
      <c r="F328" s="226"/>
      <c r="G328" s="226"/>
      <c r="H328" s="99" t="s">
        <v>366</v>
      </c>
      <c r="I328" s="109"/>
    </row>
    <row r="329" spans="1:9" ht="20.25">
      <c r="A329" s="147">
        <v>111</v>
      </c>
      <c r="B329" s="105" t="s">
        <v>863</v>
      </c>
      <c r="C329" s="99" t="s">
        <v>368</v>
      </c>
      <c r="D329" s="100" t="s">
        <v>484</v>
      </c>
      <c r="E329" s="226">
        <v>170000</v>
      </c>
      <c r="F329" s="226">
        <v>0</v>
      </c>
      <c r="G329" s="226">
        <v>0</v>
      </c>
      <c r="H329" s="99" t="s">
        <v>367</v>
      </c>
      <c r="I329" s="109" t="s">
        <v>483</v>
      </c>
    </row>
    <row r="330" spans="1:9" ht="20.25">
      <c r="A330" s="147"/>
      <c r="B330" s="105" t="s">
        <v>876</v>
      </c>
      <c r="C330" s="99" t="s">
        <v>369</v>
      </c>
      <c r="D330" s="98" t="s">
        <v>900</v>
      </c>
      <c r="E330" s="226"/>
      <c r="F330" s="226"/>
      <c r="G330" s="226"/>
      <c r="H330" s="99" t="s">
        <v>366</v>
      </c>
      <c r="I330" s="109"/>
    </row>
    <row r="331" spans="1:9" ht="20.25">
      <c r="A331" s="147">
        <v>112</v>
      </c>
      <c r="B331" s="105" t="s">
        <v>877</v>
      </c>
      <c r="C331" s="99" t="s">
        <v>368</v>
      </c>
      <c r="D331" s="100" t="s">
        <v>484</v>
      </c>
      <c r="E331" s="226">
        <v>170000</v>
      </c>
      <c r="F331" s="226">
        <v>0</v>
      </c>
      <c r="G331" s="226">
        <v>0</v>
      </c>
      <c r="H331" s="99" t="s">
        <v>367</v>
      </c>
      <c r="I331" s="109" t="s">
        <v>483</v>
      </c>
    </row>
    <row r="332" spans="1:9" ht="20.25">
      <c r="A332" s="147"/>
      <c r="B332" s="85"/>
      <c r="C332" s="99" t="s">
        <v>369</v>
      </c>
      <c r="D332" s="98" t="s">
        <v>900</v>
      </c>
      <c r="E332" s="226"/>
      <c r="F332" s="226"/>
      <c r="G332" s="226"/>
      <c r="H332" s="99" t="s">
        <v>366</v>
      </c>
      <c r="I332" s="109"/>
    </row>
    <row r="333" spans="1:9" ht="20.25">
      <c r="A333" s="147">
        <v>113</v>
      </c>
      <c r="B333" s="85" t="s">
        <v>864</v>
      </c>
      <c r="C333" s="99" t="s">
        <v>368</v>
      </c>
      <c r="D333" s="100" t="s">
        <v>484</v>
      </c>
      <c r="E333" s="226">
        <v>170000</v>
      </c>
      <c r="F333" s="226">
        <v>0</v>
      </c>
      <c r="G333" s="226">
        <v>0</v>
      </c>
      <c r="H333" s="99" t="s">
        <v>367</v>
      </c>
      <c r="I333" s="109" t="s">
        <v>483</v>
      </c>
    </row>
    <row r="334" spans="1:9" ht="20.25">
      <c r="A334" s="147"/>
      <c r="B334" s="105" t="s">
        <v>875</v>
      </c>
      <c r="C334" s="99" t="s">
        <v>369</v>
      </c>
      <c r="D334" s="98" t="s">
        <v>900</v>
      </c>
      <c r="E334" s="226"/>
      <c r="F334" s="226"/>
      <c r="G334" s="226"/>
      <c r="H334" s="99" t="s">
        <v>366</v>
      </c>
      <c r="I334" s="109"/>
    </row>
    <row r="335" spans="1:9" ht="20.25">
      <c r="A335" s="147">
        <v>114</v>
      </c>
      <c r="B335" s="85" t="s">
        <v>868</v>
      </c>
      <c r="C335" s="99" t="s">
        <v>368</v>
      </c>
      <c r="D335" s="100" t="s">
        <v>924</v>
      </c>
      <c r="E335" s="226">
        <v>0</v>
      </c>
      <c r="F335" s="226">
        <v>200000</v>
      </c>
      <c r="G335" s="226">
        <v>0</v>
      </c>
      <c r="H335" s="99" t="s">
        <v>367</v>
      </c>
      <c r="I335" s="109" t="s">
        <v>483</v>
      </c>
    </row>
    <row r="336" spans="1:12" ht="20.25">
      <c r="A336" s="155"/>
      <c r="B336" s="156" t="s">
        <v>875</v>
      </c>
      <c r="C336" s="103" t="s">
        <v>369</v>
      </c>
      <c r="D336" s="104"/>
      <c r="E336" s="156"/>
      <c r="F336" s="156"/>
      <c r="G336" s="156"/>
      <c r="H336" s="103" t="s">
        <v>366</v>
      </c>
      <c r="I336" s="187"/>
      <c r="J336" s="227">
        <f>E321+E323+E327+E329+E331+E333</f>
        <v>3460000</v>
      </c>
      <c r="K336" s="227">
        <f>F319+F325+F335</f>
        <v>820000</v>
      </c>
      <c r="L336" s="144">
        <v>0</v>
      </c>
    </row>
    <row r="337" spans="1:9" ht="20.25">
      <c r="A337" s="158"/>
      <c r="B337" s="112"/>
      <c r="C337" s="106"/>
      <c r="D337" s="107"/>
      <c r="E337" s="112"/>
      <c r="F337" s="112"/>
      <c r="G337" s="112"/>
      <c r="H337" s="106"/>
      <c r="I337" s="115"/>
    </row>
    <row r="338" spans="1:9" ht="20.25">
      <c r="A338" s="158"/>
      <c r="B338" s="112"/>
      <c r="C338" s="106"/>
      <c r="D338" s="107" t="s">
        <v>1346</v>
      </c>
      <c r="E338" s="112"/>
      <c r="F338" s="112"/>
      <c r="G338" s="112"/>
      <c r="H338" s="106"/>
      <c r="I338" s="115"/>
    </row>
    <row r="339" spans="1:9" ht="20.25">
      <c r="A339" s="473" t="s">
        <v>1671</v>
      </c>
      <c r="B339" s="473"/>
      <c r="C339" s="473"/>
      <c r="D339" s="473"/>
      <c r="E339" s="473"/>
      <c r="F339" s="473"/>
      <c r="G339" s="473"/>
      <c r="H339" s="473"/>
      <c r="I339" s="473"/>
    </row>
    <row r="340" spans="1:9" ht="20.25">
      <c r="A340" s="474" t="s">
        <v>1672</v>
      </c>
      <c r="B340" s="474"/>
      <c r="C340" s="474"/>
      <c r="D340" s="474"/>
      <c r="E340" s="474"/>
      <c r="F340" s="474"/>
      <c r="G340" s="474"/>
      <c r="H340" s="474"/>
      <c r="I340" s="474"/>
    </row>
    <row r="341" spans="1:9" ht="20.25">
      <c r="A341" s="475" t="s">
        <v>1673</v>
      </c>
      <c r="B341" s="475"/>
      <c r="C341" s="475"/>
      <c r="D341" s="475"/>
      <c r="E341" s="475"/>
      <c r="F341" s="475"/>
      <c r="G341" s="475"/>
      <c r="H341" s="475"/>
      <c r="I341" s="475"/>
    </row>
    <row r="342" spans="1:9" ht="20.25">
      <c r="A342" s="476" t="s">
        <v>43</v>
      </c>
      <c r="B342" s="478" t="s">
        <v>44</v>
      </c>
      <c r="C342" s="478" t="s">
        <v>45</v>
      </c>
      <c r="D342" s="480" t="s">
        <v>46</v>
      </c>
      <c r="E342" s="482" t="s">
        <v>47</v>
      </c>
      <c r="F342" s="483"/>
      <c r="G342" s="484"/>
      <c r="H342" s="225" t="s">
        <v>1195</v>
      </c>
      <c r="I342" s="225" t="s">
        <v>1197</v>
      </c>
    </row>
    <row r="343" spans="1:9" ht="20.25">
      <c r="A343" s="477"/>
      <c r="B343" s="479"/>
      <c r="C343" s="479"/>
      <c r="D343" s="481"/>
      <c r="E343" s="171">
        <v>2557</v>
      </c>
      <c r="F343" s="171">
        <v>2558</v>
      </c>
      <c r="G343" s="171">
        <v>2559</v>
      </c>
      <c r="H343" s="224" t="s">
        <v>1194</v>
      </c>
      <c r="I343" s="224" t="s">
        <v>1196</v>
      </c>
    </row>
    <row r="344" spans="1:9" ht="20.25">
      <c r="A344" s="172">
        <v>1.1</v>
      </c>
      <c r="B344" s="173" t="s">
        <v>365</v>
      </c>
      <c r="C344" s="164"/>
      <c r="D344" s="174"/>
      <c r="E344" s="241"/>
      <c r="F344" s="241"/>
      <c r="G344" s="241"/>
      <c r="H344" s="164"/>
      <c r="I344" s="176"/>
    </row>
    <row r="345" spans="1:9" ht="20.25">
      <c r="A345" s="147">
        <v>115</v>
      </c>
      <c r="B345" s="85" t="s">
        <v>868</v>
      </c>
      <c r="C345" s="99" t="s">
        <v>368</v>
      </c>
      <c r="D345" s="100" t="s">
        <v>924</v>
      </c>
      <c r="E345" s="226">
        <v>0</v>
      </c>
      <c r="F345" s="226">
        <v>200000</v>
      </c>
      <c r="G345" s="226">
        <v>0</v>
      </c>
      <c r="H345" s="99" t="s">
        <v>367</v>
      </c>
      <c r="I345" s="109" t="s">
        <v>483</v>
      </c>
    </row>
    <row r="346" spans="1:9" ht="20.25">
      <c r="A346" s="147"/>
      <c r="B346" s="105" t="s">
        <v>875</v>
      </c>
      <c r="C346" s="99" t="s">
        <v>369</v>
      </c>
      <c r="D346" s="100"/>
      <c r="E346" s="226"/>
      <c r="F346" s="226"/>
      <c r="G346" s="226"/>
      <c r="H346" s="99" t="s">
        <v>366</v>
      </c>
      <c r="I346" s="109"/>
    </row>
    <row r="347" spans="1:9" ht="20.25">
      <c r="A347" s="147">
        <v>116</v>
      </c>
      <c r="B347" s="85" t="s">
        <v>869</v>
      </c>
      <c r="C347" s="99" t="s">
        <v>368</v>
      </c>
      <c r="D347" s="100" t="s">
        <v>1870</v>
      </c>
      <c r="E347" s="226">
        <v>0</v>
      </c>
      <c r="F347" s="226">
        <v>0</v>
      </c>
      <c r="G347" s="226">
        <v>150000</v>
      </c>
      <c r="H347" s="99" t="s">
        <v>367</v>
      </c>
      <c r="I347" s="109" t="s">
        <v>483</v>
      </c>
    </row>
    <row r="348" spans="1:9" ht="20.25">
      <c r="A348" s="147"/>
      <c r="B348" s="105" t="s">
        <v>878</v>
      </c>
      <c r="C348" s="99" t="s">
        <v>369</v>
      </c>
      <c r="D348" s="98" t="s">
        <v>918</v>
      </c>
      <c r="E348" s="226"/>
      <c r="F348" s="226"/>
      <c r="G348" s="226"/>
      <c r="H348" s="99" t="s">
        <v>366</v>
      </c>
      <c r="I348" s="109"/>
    </row>
    <row r="349" spans="1:9" ht="20.25">
      <c r="A349" s="147">
        <v>117</v>
      </c>
      <c r="B349" s="105" t="s">
        <v>870</v>
      </c>
      <c r="C349" s="99" t="s">
        <v>368</v>
      </c>
      <c r="D349" s="100" t="s">
        <v>484</v>
      </c>
      <c r="E349" s="226">
        <v>0</v>
      </c>
      <c r="F349" s="226">
        <v>0</v>
      </c>
      <c r="G349" s="226">
        <v>340000</v>
      </c>
      <c r="H349" s="99" t="s">
        <v>367</v>
      </c>
      <c r="I349" s="109" t="s">
        <v>483</v>
      </c>
    </row>
    <row r="350" spans="1:9" ht="20.25">
      <c r="A350" s="147"/>
      <c r="B350" s="85" t="s">
        <v>875</v>
      </c>
      <c r="C350" s="99" t="s">
        <v>369</v>
      </c>
      <c r="D350" s="98" t="s">
        <v>925</v>
      </c>
      <c r="E350" s="226"/>
      <c r="F350" s="226"/>
      <c r="G350" s="226"/>
      <c r="H350" s="99" t="s">
        <v>366</v>
      </c>
      <c r="I350" s="109"/>
    </row>
    <row r="351" spans="1:9" ht="20.25">
      <c r="A351" s="147">
        <v>118</v>
      </c>
      <c r="B351" s="105" t="s">
        <v>871</v>
      </c>
      <c r="C351" s="99" t="s">
        <v>368</v>
      </c>
      <c r="D351" s="100" t="s">
        <v>484</v>
      </c>
      <c r="E351" s="226">
        <v>0</v>
      </c>
      <c r="F351" s="226">
        <v>0</v>
      </c>
      <c r="G351" s="226">
        <v>170000</v>
      </c>
      <c r="H351" s="99" t="s">
        <v>367</v>
      </c>
      <c r="I351" s="109" t="s">
        <v>483</v>
      </c>
    </row>
    <row r="352" spans="1:9" ht="20.25">
      <c r="A352" s="147"/>
      <c r="B352" s="105" t="s">
        <v>879</v>
      </c>
      <c r="C352" s="99" t="s">
        <v>369</v>
      </c>
      <c r="D352" s="98" t="s">
        <v>900</v>
      </c>
      <c r="E352" s="226"/>
      <c r="F352" s="226"/>
      <c r="G352" s="226"/>
      <c r="H352" s="99" t="s">
        <v>366</v>
      </c>
      <c r="I352" s="109"/>
    </row>
    <row r="353" spans="1:9" ht="20.25">
      <c r="A353" s="147">
        <v>119</v>
      </c>
      <c r="B353" s="85" t="s">
        <v>872</v>
      </c>
      <c r="C353" s="99" t="s">
        <v>368</v>
      </c>
      <c r="D353" s="100" t="s">
        <v>1870</v>
      </c>
      <c r="E353" s="226">
        <v>0</v>
      </c>
      <c r="F353" s="226">
        <v>0</v>
      </c>
      <c r="G353" s="154">
        <v>1350000</v>
      </c>
      <c r="H353" s="99" t="s">
        <v>367</v>
      </c>
      <c r="I353" s="109" t="s">
        <v>483</v>
      </c>
    </row>
    <row r="354" spans="1:9" ht="20.25">
      <c r="A354" s="147"/>
      <c r="B354" s="85" t="s">
        <v>880</v>
      </c>
      <c r="C354" s="99" t="s">
        <v>369</v>
      </c>
      <c r="D354" s="98" t="s">
        <v>915</v>
      </c>
      <c r="E354" s="226"/>
      <c r="F354" s="226"/>
      <c r="G354" s="226"/>
      <c r="H354" s="99" t="s">
        <v>366</v>
      </c>
      <c r="I354" s="109"/>
    </row>
    <row r="355" spans="1:9" ht="20.25">
      <c r="A355" s="147">
        <v>120</v>
      </c>
      <c r="B355" s="85" t="s">
        <v>873</v>
      </c>
      <c r="C355" s="99" t="s">
        <v>368</v>
      </c>
      <c r="D355" s="100" t="s">
        <v>926</v>
      </c>
      <c r="E355" s="226">
        <v>0</v>
      </c>
      <c r="F355" s="226">
        <v>0</v>
      </c>
      <c r="G355" s="226">
        <v>500000</v>
      </c>
      <c r="H355" s="99" t="s">
        <v>367</v>
      </c>
      <c r="I355" s="109" t="s">
        <v>483</v>
      </c>
    </row>
    <row r="356" spans="1:9" ht="20.25">
      <c r="A356" s="147"/>
      <c r="B356" s="85" t="s">
        <v>875</v>
      </c>
      <c r="C356" s="99" t="s">
        <v>369</v>
      </c>
      <c r="D356" s="100"/>
      <c r="E356" s="226"/>
      <c r="F356" s="226"/>
      <c r="G356" s="226"/>
      <c r="H356" s="99" t="s">
        <v>366</v>
      </c>
      <c r="I356" s="109"/>
    </row>
    <row r="357" spans="1:9" ht="20.25">
      <c r="A357" s="147">
        <v>121</v>
      </c>
      <c r="B357" s="85" t="s">
        <v>874</v>
      </c>
      <c r="C357" s="99" t="s">
        <v>368</v>
      </c>
      <c r="D357" s="100" t="s">
        <v>1870</v>
      </c>
      <c r="E357" s="226">
        <v>0</v>
      </c>
      <c r="F357" s="226">
        <v>0</v>
      </c>
      <c r="G357" s="226">
        <v>150000</v>
      </c>
      <c r="H357" s="99" t="s">
        <v>367</v>
      </c>
      <c r="I357" s="109" t="s">
        <v>483</v>
      </c>
    </row>
    <row r="358" spans="1:9" ht="20.25">
      <c r="A358" s="147"/>
      <c r="B358" s="85" t="s">
        <v>881</v>
      </c>
      <c r="C358" s="99" t="s">
        <v>369</v>
      </c>
      <c r="D358" s="98" t="s">
        <v>918</v>
      </c>
      <c r="E358" s="105"/>
      <c r="F358" s="105"/>
      <c r="G358" s="105"/>
      <c r="H358" s="99" t="s">
        <v>366</v>
      </c>
      <c r="I358" s="109"/>
    </row>
    <row r="359" spans="1:9" ht="20.25">
      <c r="A359" s="147">
        <v>122</v>
      </c>
      <c r="B359" s="105" t="s">
        <v>691</v>
      </c>
      <c r="C359" s="99" t="s">
        <v>368</v>
      </c>
      <c r="D359" s="100" t="s">
        <v>484</v>
      </c>
      <c r="E359" s="226">
        <v>340000</v>
      </c>
      <c r="F359" s="392">
        <v>0</v>
      </c>
      <c r="G359" s="226">
        <v>0</v>
      </c>
      <c r="H359" s="99" t="s">
        <v>367</v>
      </c>
      <c r="I359" s="109" t="s">
        <v>483</v>
      </c>
    </row>
    <row r="360" spans="1:9" ht="20.25">
      <c r="A360" s="147"/>
      <c r="B360" s="101" t="s">
        <v>692</v>
      </c>
      <c r="C360" s="99" t="s">
        <v>369</v>
      </c>
      <c r="D360" s="98" t="s">
        <v>925</v>
      </c>
      <c r="E360" s="105"/>
      <c r="F360" s="105"/>
      <c r="G360" s="105"/>
      <c r="H360" s="99" t="s">
        <v>366</v>
      </c>
      <c r="I360" s="109"/>
    </row>
    <row r="361" spans="1:9" ht="20.25">
      <c r="A361" s="147">
        <v>123</v>
      </c>
      <c r="B361" s="105" t="s">
        <v>693</v>
      </c>
      <c r="C361" s="99" t="s">
        <v>368</v>
      </c>
      <c r="D361" s="100" t="s">
        <v>484</v>
      </c>
      <c r="E361" s="226">
        <v>340000</v>
      </c>
      <c r="F361" s="392">
        <v>0</v>
      </c>
      <c r="G361" s="226">
        <v>0</v>
      </c>
      <c r="H361" s="99" t="s">
        <v>367</v>
      </c>
      <c r="I361" s="109" t="s">
        <v>483</v>
      </c>
    </row>
    <row r="362" spans="1:12" ht="20.25">
      <c r="A362" s="155"/>
      <c r="B362" s="102" t="s">
        <v>697</v>
      </c>
      <c r="C362" s="103" t="s">
        <v>369</v>
      </c>
      <c r="D362" s="170" t="s">
        <v>900</v>
      </c>
      <c r="E362" s="156"/>
      <c r="F362" s="156"/>
      <c r="G362" s="156"/>
      <c r="H362" s="103" t="s">
        <v>366</v>
      </c>
      <c r="I362" s="187"/>
      <c r="J362" s="227">
        <f>E359+E361</f>
        <v>680000</v>
      </c>
      <c r="K362" s="227">
        <f>F345</f>
        <v>200000</v>
      </c>
      <c r="L362" s="227">
        <f>G347+G349+G351+G353+G355+G357</f>
        <v>2660000</v>
      </c>
    </row>
    <row r="363" spans="1:9" s="112" customFormat="1" ht="21">
      <c r="A363" s="472"/>
      <c r="B363" s="472"/>
      <c r="C363" s="472"/>
      <c r="D363" s="472"/>
      <c r="E363" s="383"/>
      <c r="F363" s="383"/>
      <c r="G363" s="383"/>
      <c r="H363" s="383"/>
      <c r="I363" s="385"/>
    </row>
    <row r="364" spans="1:9" s="112" customFormat="1" ht="20.25">
      <c r="A364" s="158"/>
      <c r="C364" s="106"/>
      <c r="D364" s="107" t="s">
        <v>1347</v>
      </c>
      <c r="H364" s="106"/>
      <c r="I364" s="115"/>
    </row>
    <row r="365" spans="1:9" ht="20.25">
      <c r="A365" s="473" t="s">
        <v>1671</v>
      </c>
      <c r="B365" s="473"/>
      <c r="C365" s="473"/>
      <c r="D365" s="473"/>
      <c r="E365" s="473"/>
      <c r="F365" s="473"/>
      <c r="G365" s="473"/>
      <c r="H365" s="473"/>
      <c r="I365" s="473"/>
    </row>
    <row r="366" spans="1:9" ht="20.25">
      <c r="A366" s="474" t="s">
        <v>1672</v>
      </c>
      <c r="B366" s="474"/>
      <c r="C366" s="474"/>
      <c r="D366" s="474"/>
      <c r="E366" s="474"/>
      <c r="F366" s="474"/>
      <c r="G366" s="474"/>
      <c r="H366" s="474"/>
      <c r="I366" s="474"/>
    </row>
    <row r="367" spans="1:9" ht="20.25">
      <c r="A367" s="475" t="s">
        <v>1673</v>
      </c>
      <c r="B367" s="475"/>
      <c r="C367" s="475"/>
      <c r="D367" s="475"/>
      <c r="E367" s="475"/>
      <c r="F367" s="475"/>
      <c r="G367" s="475"/>
      <c r="H367" s="475"/>
      <c r="I367" s="475"/>
    </row>
    <row r="368" spans="1:9" ht="20.25">
      <c r="A368" s="476" t="s">
        <v>43</v>
      </c>
      <c r="B368" s="478" t="s">
        <v>44</v>
      </c>
      <c r="C368" s="478" t="s">
        <v>45</v>
      </c>
      <c r="D368" s="480" t="s">
        <v>46</v>
      </c>
      <c r="E368" s="482" t="s">
        <v>47</v>
      </c>
      <c r="F368" s="483"/>
      <c r="G368" s="484"/>
      <c r="H368" s="225" t="s">
        <v>1195</v>
      </c>
      <c r="I368" s="225" t="s">
        <v>1197</v>
      </c>
    </row>
    <row r="369" spans="1:9" ht="20.25">
      <c r="A369" s="477"/>
      <c r="B369" s="479"/>
      <c r="C369" s="479"/>
      <c r="D369" s="481"/>
      <c r="E369" s="171">
        <v>2557</v>
      </c>
      <c r="F369" s="171">
        <v>2558</v>
      </c>
      <c r="G369" s="171">
        <v>2559</v>
      </c>
      <c r="H369" s="224" t="s">
        <v>1194</v>
      </c>
      <c r="I369" s="224" t="s">
        <v>1196</v>
      </c>
    </row>
    <row r="370" spans="1:9" ht="20.25">
      <c r="A370" s="172">
        <v>1.1</v>
      </c>
      <c r="B370" s="173" t="s">
        <v>365</v>
      </c>
      <c r="C370" s="164"/>
      <c r="D370" s="174"/>
      <c r="E370" s="241"/>
      <c r="F370" s="241"/>
      <c r="G370" s="241"/>
      <c r="H370" s="164"/>
      <c r="I370" s="176"/>
    </row>
    <row r="371" spans="1:9" ht="20.25">
      <c r="A371" s="147">
        <v>124</v>
      </c>
      <c r="B371" s="85" t="s">
        <v>694</v>
      </c>
      <c r="C371" s="99" t="s">
        <v>368</v>
      </c>
      <c r="D371" s="100" t="s">
        <v>484</v>
      </c>
      <c r="E371" s="226">
        <v>89500</v>
      </c>
      <c r="F371" s="226">
        <v>0</v>
      </c>
      <c r="G371" s="226">
        <v>0</v>
      </c>
      <c r="H371" s="99" t="s">
        <v>367</v>
      </c>
      <c r="I371" s="109" t="s">
        <v>483</v>
      </c>
    </row>
    <row r="372" spans="1:9" ht="20.25">
      <c r="A372" s="147"/>
      <c r="B372" s="105" t="s">
        <v>698</v>
      </c>
      <c r="C372" s="99" t="s">
        <v>369</v>
      </c>
      <c r="D372" s="98" t="s">
        <v>108</v>
      </c>
      <c r="E372" s="226"/>
      <c r="F372" s="226"/>
      <c r="G372" s="226"/>
      <c r="H372" s="99" t="s">
        <v>366</v>
      </c>
      <c r="I372" s="109"/>
    </row>
    <row r="373" spans="1:9" ht="20.25">
      <c r="A373" s="147"/>
      <c r="B373" s="105"/>
      <c r="C373" s="99"/>
      <c r="D373" s="98" t="s">
        <v>109</v>
      </c>
      <c r="E373" s="226"/>
      <c r="F373" s="226"/>
      <c r="G373" s="226"/>
      <c r="H373" s="99"/>
      <c r="I373" s="109"/>
    </row>
    <row r="374" spans="1:9" ht="20.25">
      <c r="A374" s="147"/>
      <c r="B374" s="105"/>
      <c r="C374" s="99"/>
      <c r="D374" s="98" t="s">
        <v>110</v>
      </c>
      <c r="E374" s="226"/>
      <c r="F374" s="226"/>
      <c r="G374" s="226"/>
      <c r="H374" s="99"/>
      <c r="I374" s="109"/>
    </row>
    <row r="375" spans="1:9" ht="20.25">
      <c r="A375" s="147">
        <v>125</v>
      </c>
      <c r="B375" s="85" t="s">
        <v>695</v>
      </c>
      <c r="C375" s="99" t="s">
        <v>368</v>
      </c>
      <c r="D375" s="100" t="s">
        <v>1870</v>
      </c>
      <c r="E375" s="226">
        <v>1980000</v>
      </c>
      <c r="F375" s="226">
        <v>0</v>
      </c>
      <c r="G375" s="226">
        <v>0</v>
      </c>
      <c r="H375" s="99" t="s">
        <v>367</v>
      </c>
      <c r="I375" s="109" t="s">
        <v>483</v>
      </c>
    </row>
    <row r="376" spans="1:9" ht="20.25">
      <c r="A376" s="147"/>
      <c r="B376" s="105" t="s">
        <v>699</v>
      </c>
      <c r="C376" s="99" t="s">
        <v>369</v>
      </c>
      <c r="D376" s="98" t="s">
        <v>111</v>
      </c>
      <c r="E376" s="226"/>
      <c r="F376" s="226"/>
      <c r="G376" s="226"/>
      <c r="H376" s="99" t="s">
        <v>366</v>
      </c>
      <c r="I376" s="109"/>
    </row>
    <row r="377" spans="1:9" ht="20.25">
      <c r="A377" s="147">
        <v>126</v>
      </c>
      <c r="B377" s="85" t="s">
        <v>696</v>
      </c>
      <c r="C377" s="99" t="s">
        <v>368</v>
      </c>
      <c r="D377" s="100" t="s">
        <v>1870</v>
      </c>
      <c r="E377" s="226">
        <v>7555000</v>
      </c>
      <c r="F377" s="226">
        <v>0</v>
      </c>
      <c r="G377" s="226">
        <v>0</v>
      </c>
      <c r="H377" s="99" t="s">
        <v>367</v>
      </c>
      <c r="I377" s="109" t="s">
        <v>483</v>
      </c>
    </row>
    <row r="378" spans="1:9" ht="20.25">
      <c r="A378" s="147"/>
      <c r="B378" s="85" t="s">
        <v>1875</v>
      </c>
      <c r="C378" s="99" t="s">
        <v>369</v>
      </c>
      <c r="D378" s="98" t="s">
        <v>112</v>
      </c>
      <c r="E378" s="226"/>
      <c r="F378" s="226"/>
      <c r="G378" s="226"/>
      <c r="H378" s="99" t="s">
        <v>366</v>
      </c>
      <c r="I378" s="109"/>
    </row>
    <row r="379" spans="1:9" ht="20.25">
      <c r="A379" s="147">
        <v>127</v>
      </c>
      <c r="B379" s="105" t="s">
        <v>700</v>
      </c>
      <c r="C379" s="99" t="s">
        <v>368</v>
      </c>
      <c r="D379" s="100" t="s">
        <v>484</v>
      </c>
      <c r="E379" s="226">
        <v>188000</v>
      </c>
      <c r="F379" s="226">
        <v>0</v>
      </c>
      <c r="G379" s="226">
        <v>0</v>
      </c>
      <c r="H379" s="99" t="s">
        <v>367</v>
      </c>
      <c r="I379" s="109" t="s">
        <v>483</v>
      </c>
    </row>
    <row r="380" spans="1:9" ht="20.25">
      <c r="A380" s="147"/>
      <c r="B380" s="105" t="s">
        <v>1875</v>
      </c>
      <c r="C380" s="99" t="s">
        <v>369</v>
      </c>
      <c r="D380" s="98" t="s">
        <v>113</v>
      </c>
      <c r="E380" s="226"/>
      <c r="F380" s="226"/>
      <c r="G380" s="226"/>
      <c r="H380" s="99" t="s">
        <v>366</v>
      </c>
      <c r="I380" s="109"/>
    </row>
    <row r="381" spans="1:9" ht="20.25">
      <c r="A381" s="147">
        <v>128</v>
      </c>
      <c r="B381" s="85" t="s">
        <v>701</v>
      </c>
      <c r="C381" s="99" t="s">
        <v>368</v>
      </c>
      <c r="D381" s="100" t="s">
        <v>484</v>
      </c>
      <c r="E381" s="226">
        <v>244000</v>
      </c>
      <c r="F381" s="226">
        <v>0</v>
      </c>
      <c r="G381" s="154">
        <v>0</v>
      </c>
      <c r="H381" s="99" t="s">
        <v>367</v>
      </c>
      <c r="I381" s="109" t="s">
        <v>483</v>
      </c>
    </row>
    <row r="382" spans="1:9" ht="20.25">
      <c r="A382" s="147"/>
      <c r="B382" s="85" t="s">
        <v>702</v>
      </c>
      <c r="C382" s="99" t="s">
        <v>369</v>
      </c>
      <c r="D382" s="98" t="s">
        <v>114</v>
      </c>
      <c r="E382" s="226"/>
      <c r="F382" s="226"/>
      <c r="G382" s="226"/>
      <c r="H382" s="99" t="s">
        <v>366</v>
      </c>
      <c r="I382" s="109"/>
    </row>
    <row r="383" spans="1:9" ht="20.25">
      <c r="A383" s="147">
        <v>129</v>
      </c>
      <c r="B383" s="85" t="s">
        <v>703</v>
      </c>
      <c r="C383" s="99" t="s">
        <v>368</v>
      </c>
      <c r="D383" s="100" t="s">
        <v>1870</v>
      </c>
      <c r="E383" s="226">
        <v>1440000</v>
      </c>
      <c r="F383" s="226">
        <v>0</v>
      </c>
      <c r="G383" s="226">
        <v>0</v>
      </c>
      <c r="H383" s="99" t="s">
        <v>367</v>
      </c>
      <c r="I383" s="109" t="s">
        <v>483</v>
      </c>
    </row>
    <row r="384" spans="1:9" ht="20.25">
      <c r="A384" s="147"/>
      <c r="B384" s="85" t="s">
        <v>704</v>
      </c>
      <c r="C384" s="99" t="s">
        <v>369</v>
      </c>
      <c r="D384" s="98" t="s">
        <v>115</v>
      </c>
      <c r="E384" s="226"/>
      <c r="F384" s="226"/>
      <c r="G384" s="226"/>
      <c r="H384" s="99" t="s">
        <v>366</v>
      </c>
      <c r="I384" s="109"/>
    </row>
    <row r="385" spans="1:9" ht="20.25">
      <c r="A385" s="147">
        <v>130</v>
      </c>
      <c r="B385" s="105" t="s">
        <v>709</v>
      </c>
      <c r="C385" s="99" t="s">
        <v>368</v>
      </c>
      <c r="D385" s="100" t="s">
        <v>1870</v>
      </c>
      <c r="E385" s="226">
        <v>164000</v>
      </c>
      <c r="F385" s="226">
        <v>0</v>
      </c>
      <c r="G385" s="226">
        <v>0</v>
      </c>
      <c r="H385" s="99" t="s">
        <v>367</v>
      </c>
      <c r="I385" s="109" t="s">
        <v>483</v>
      </c>
    </row>
    <row r="386" spans="1:9" ht="20.25">
      <c r="A386" s="147"/>
      <c r="B386" s="105" t="s">
        <v>710</v>
      </c>
      <c r="C386" s="99" t="s">
        <v>369</v>
      </c>
      <c r="D386" s="98" t="s">
        <v>116</v>
      </c>
      <c r="E386" s="226"/>
      <c r="F386" s="226"/>
      <c r="G386" s="226"/>
      <c r="H386" s="99" t="s">
        <v>366</v>
      </c>
      <c r="I386" s="109"/>
    </row>
    <row r="387" spans="1:9" ht="20.25">
      <c r="A387" s="147">
        <v>131</v>
      </c>
      <c r="B387" s="105" t="s">
        <v>711</v>
      </c>
      <c r="C387" s="99" t="s">
        <v>368</v>
      </c>
      <c r="D387" s="100" t="s">
        <v>1870</v>
      </c>
      <c r="E387" s="226">
        <v>164000</v>
      </c>
      <c r="F387" s="226">
        <v>0</v>
      </c>
      <c r="G387" s="226">
        <v>0</v>
      </c>
      <c r="H387" s="99" t="s">
        <v>367</v>
      </c>
      <c r="I387" s="109" t="s">
        <v>483</v>
      </c>
    </row>
    <row r="388" spans="1:9" ht="20.25">
      <c r="A388" s="147"/>
      <c r="B388" s="105" t="s">
        <v>712</v>
      </c>
      <c r="C388" s="99" t="s">
        <v>369</v>
      </c>
      <c r="D388" s="98" t="s">
        <v>117</v>
      </c>
      <c r="E388" s="231"/>
      <c r="F388" s="231"/>
      <c r="G388" s="231"/>
      <c r="H388" s="103" t="s">
        <v>366</v>
      </c>
      <c r="I388" s="187"/>
    </row>
    <row r="389" spans="1:9" ht="21">
      <c r="A389" s="472"/>
      <c r="B389" s="472"/>
      <c r="C389" s="472"/>
      <c r="D389" s="472"/>
      <c r="E389" s="383"/>
      <c r="F389" s="383"/>
      <c r="G389" s="383"/>
      <c r="H389" s="383"/>
      <c r="I389" s="385"/>
    </row>
    <row r="390" spans="1:12" ht="20.25">
      <c r="A390" s="158"/>
      <c r="B390" s="112"/>
      <c r="C390" s="106"/>
      <c r="D390" s="107" t="s">
        <v>674</v>
      </c>
      <c r="E390" s="112"/>
      <c r="F390" s="112"/>
      <c r="G390" s="112"/>
      <c r="H390" s="106"/>
      <c r="I390" s="115"/>
      <c r="J390" s="227">
        <f>SUM(E371+E375+E377+E379+E381+E383+E385+E387)</f>
        <v>11824500</v>
      </c>
      <c r="K390" s="396">
        <v>0</v>
      </c>
      <c r="L390" s="396">
        <v>0</v>
      </c>
    </row>
    <row r="391" spans="1:9" s="112" customFormat="1" ht="20.25">
      <c r="A391" s="473" t="s">
        <v>1671</v>
      </c>
      <c r="B391" s="473"/>
      <c r="C391" s="473"/>
      <c r="D391" s="473"/>
      <c r="E391" s="473"/>
      <c r="F391" s="473"/>
      <c r="G391" s="473"/>
      <c r="H391" s="473"/>
      <c r="I391" s="473"/>
    </row>
    <row r="392" spans="1:9" s="112" customFormat="1" ht="20.25">
      <c r="A392" s="474" t="s">
        <v>1672</v>
      </c>
      <c r="B392" s="474"/>
      <c r="C392" s="474"/>
      <c r="D392" s="474"/>
      <c r="E392" s="474"/>
      <c r="F392" s="474"/>
      <c r="G392" s="474"/>
      <c r="H392" s="474"/>
      <c r="I392" s="474"/>
    </row>
    <row r="393" spans="1:9" ht="20.25">
      <c r="A393" s="475" t="s">
        <v>1673</v>
      </c>
      <c r="B393" s="475"/>
      <c r="C393" s="475"/>
      <c r="D393" s="475"/>
      <c r="E393" s="475"/>
      <c r="F393" s="475"/>
      <c r="G393" s="475"/>
      <c r="H393" s="475"/>
      <c r="I393" s="475"/>
    </row>
    <row r="394" spans="1:9" ht="20.25">
      <c r="A394" s="476" t="s">
        <v>43</v>
      </c>
      <c r="B394" s="478" t="s">
        <v>44</v>
      </c>
      <c r="C394" s="478" t="s">
        <v>45</v>
      </c>
      <c r="D394" s="480" t="s">
        <v>46</v>
      </c>
      <c r="E394" s="482" t="s">
        <v>47</v>
      </c>
      <c r="F394" s="483"/>
      <c r="G394" s="484"/>
      <c r="H394" s="225" t="s">
        <v>1195</v>
      </c>
      <c r="I394" s="225" t="s">
        <v>1197</v>
      </c>
    </row>
    <row r="395" spans="1:9" ht="20.25">
      <c r="A395" s="477"/>
      <c r="B395" s="479"/>
      <c r="C395" s="479"/>
      <c r="D395" s="481"/>
      <c r="E395" s="171">
        <v>2557</v>
      </c>
      <c r="F395" s="171">
        <v>2558</v>
      </c>
      <c r="G395" s="171">
        <v>2559</v>
      </c>
      <c r="H395" s="224" t="s">
        <v>1194</v>
      </c>
      <c r="I395" s="224" t="s">
        <v>1196</v>
      </c>
    </row>
    <row r="396" spans="1:9" ht="20.25">
      <c r="A396" s="172">
        <v>1.1</v>
      </c>
      <c r="B396" s="173" t="s">
        <v>365</v>
      </c>
      <c r="C396" s="164"/>
      <c r="D396" s="174"/>
      <c r="E396" s="241"/>
      <c r="F396" s="241"/>
      <c r="G396" s="241"/>
      <c r="H396" s="164"/>
      <c r="I396" s="176"/>
    </row>
    <row r="397" spans="1:9" ht="20.25">
      <c r="A397" s="147">
        <v>132</v>
      </c>
      <c r="B397" s="85" t="s">
        <v>713</v>
      </c>
      <c r="C397" s="99" t="s">
        <v>368</v>
      </c>
      <c r="D397" s="100" t="s">
        <v>1870</v>
      </c>
      <c r="E397" s="226">
        <v>164000</v>
      </c>
      <c r="F397" s="226">
        <v>0</v>
      </c>
      <c r="G397" s="226">
        <v>0</v>
      </c>
      <c r="H397" s="99" t="s">
        <v>367</v>
      </c>
      <c r="I397" s="109" t="s">
        <v>483</v>
      </c>
    </row>
    <row r="398" spans="1:10" ht="20.25">
      <c r="A398" s="386"/>
      <c r="B398" s="379" t="s">
        <v>501</v>
      </c>
      <c r="C398" s="393" t="s">
        <v>369</v>
      </c>
      <c r="D398" s="397" t="s">
        <v>118</v>
      </c>
      <c r="E398" s="379"/>
      <c r="F398" s="379"/>
      <c r="G398" s="379"/>
      <c r="H398" s="99" t="s">
        <v>366</v>
      </c>
      <c r="I398" s="109"/>
      <c r="J398" s="379"/>
    </row>
    <row r="399" spans="1:9" ht="20.25">
      <c r="A399" s="147">
        <v>133</v>
      </c>
      <c r="B399" s="85" t="s">
        <v>714</v>
      </c>
      <c r="C399" s="99" t="s">
        <v>368</v>
      </c>
      <c r="D399" s="100" t="s">
        <v>1870</v>
      </c>
      <c r="E399" s="226">
        <v>49000</v>
      </c>
      <c r="F399" s="226">
        <v>0</v>
      </c>
      <c r="G399" s="226">
        <v>0</v>
      </c>
      <c r="H399" s="99" t="s">
        <v>367</v>
      </c>
      <c r="I399" s="109" t="s">
        <v>483</v>
      </c>
    </row>
    <row r="400" spans="1:9" ht="20.25">
      <c r="A400" s="147"/>
      <c r="B400" s="105" t="s">
        <v>715</v>
      </c>
      <c r="C400" s="99" t="s">
        <v>369</v>
      </c>
      <c r="D400" s="98" t="s">
        <v>119</v>
      </c>
      <c r="E400" s="226"/>
      <c r="F400" s="226"/>
      <c r="G400" s="226"/>
      <c r="H400" s="99" t="s">
        <v>366</v>
      </c>
      <c r="I400" s="109"/>
    </row>
    <row r="401" spans="1:9" ht="20.25">
      <c r="A401" s="147">
        <v>134</v>
      </c>
      <c r="B401" s="85" t="s">
        <v>716</v>
      </c>
      <c r="C401" s="99" t="s">
        <v>368</v>
      </c>
      <c r="D401" s="100" t="s">
        <v>1507</v>
      </c>
      <c r="E401" s="226">
        <v>4050000</v>
      </c>
      <c r="F401" s="226">
        <v>0</v>
      </c>
      <c r="G401" s="226">
        <v>0</v>
      </c>
      <c r="H401" s="99" t="s">
        <v>367</v>
      </c>
      <c r="I401" s="109" t="s">
        <v>483</v>
      </c>
    </row>
    <row r="402" spans="1:9" ht="20.25">
      <c r="A402" s="147"/>
      <c r="B402" s="85" t="s">
        <v>717</v>
      </c>
      <c r="C402" s="393" t="s">
        <v>369</v>
      </c>
      <c r="D402" s="98" t="s">
        <v>1508</v>
      </c>
      <c r="E402" s="234"/>
      <c r="F402" s="226"/>
      <c r="G402" s="226"/>
      <c r="H402" s="99" t="s">
        <v>366</v>
      </c>
      <c r="I402" s="109"/>
    </row>
    <row r="403" spans="1:9" ht="20.25">
      <c r="A403" s="147">
        <v>135</v>
      </c>
      <c r="B403" s="105" t="s">
        <v>718</v>
      </c>
      <c r="C403" s="99" t="s">
        <v>368</v>
      </c>
      <c r="D403" s="100" t="s">
        <v>1870</v>
      </c>
      <c r="E403" s="226">
        <v>594000</v>
      </c>
      <c r="F403" s="226">
        <v>0</v>
      </c>
      <c r="G403" s="226">
        <v>0</v>
      </c>
      <c r="H403" s="99" t="s">
        <v>367</v>
      </c>
      <c r="I403" s="109" t="s">
        <v>483</v>
      </c>
    </row>
    <row r="404" spans="1:9" ht="20.25">
      <c r="A404" s="147"/>
      <c r="B404" s="105" t="s">
        <v>8</v>
      </c>
      <c r="C404" s="99" t="s">
        <v>369</v>
      </c>
      <c r="D404" s="98" t="s">
        <v>120</v>
      </c>
      <c r="E404" s="226"/>
      <c r="F404" s="226"/>
      <c r="G404" s="226"/>
      <c r="H404" s="99" t="s">
        <v>366</v>
      </c>
      <c r="I404" s="109"/>
    </row>
    <row r="405" spans="1:9" ht="20.25">
      <c r="A405" s="147">
        <v>136</v>
      </c>
      <c r="B405" s="85" t="s">
        <v>719</v>
      </c>
      <c r="C405" s="99" t="s">
        <v>368</v>
      </c>
      <c r="D405" s="100" t="s">
        <v>484</v>
      </c>
      <c r="E405" s="226">
        <v>101000</v>
      </c>
      <c r="F405" s="226">
        <v>0</v>
      </c>
      <c r="G405" s="154">
        <v>0</v>
      </c>
      <c r="H405" s="99" t="s">
        <v>367</v>
      </c>
      <c r="I405" s="109" t="s">
        <v>483</v>
      </c>
    </row>
    <row r="406" spans="1:9" ht="20.25">
      <c r="A406" s="147"/>
      <c r="B406" s="85" t="s">
        <v>8</v>
      </c>
      <c r="C406" s="99" t="s">
        <v>369</v>
      </c>
      <c r="D406" s="98" t="s">
        <v>121</v>
      </c>
      <c r="E406" s="226"/>
      <c r="F406" s="226"/>
      <c r="G406" s="226"/>
      <c r="H406" s="99" t="s">
        <v>366</v>
      </c>
      <c r="I406" s="109"/>
    </row>
    <row r="407" spans="1:9" ht="20.25">
      <c r="A407" s="147">
        <v>137</v>
      </c>
      <c r="B407" s="85" t="s">
        <v>720</v>
      </c>
      <c r="C407" s="99" t="s">
        <v>368</v>
      </c>
      <c r="D407" s="100" t="s">
        <v>1870</v>
      </c>
      <c r="E407" s="226">
        <v>65000</v>
      </c>
      <c r="F407" s="226">
        <v>0</v>
      </c>
      <c r="G407" s="226">
        <v>0</v>
      </c>
      <c r="H407" s="99" t="s">
        <v>367</v>
      </c>
      <c r="I407" s="109" t="s">
        <v>483</v>
      </c>
    </row>
    <row r="408" spans="1:9" ht="20.25">
      <c r="A408" s="147"/>
      <c r="B408" s="85" t="s">
        <v>3</v>
      </c>
      <c r="C408" s="99" t="s">
        <v>369</v>
      </c>
      <c r="D408" s="98" t="s">
        <v>122</v>
      </c>
      <c r="E408" s="226"/>
      <c r="F408" s="226"/>
      <c r="G408" s="226"/>
      <c r="H408" s="99" t="s">
        <v>366</v>
      </c>
      <c r="I408" s="109"/>
    </row>
    <row r="409" spans="1:9" ht="20.25">
      <c r="A409" s="147">
        <v>138</v>
      </c>
      <c r="B409" s="85" t="s">
        <v>721</v>
      </c>
      <c r="C409" s="99" t="s">
        <v>368</v>
      </c>
      <c r="D409" s="100" t="s">
        <v>1870</v>
      </c>
      <c r="E409" s="226">
        <v>394000</v>
      </c>
      <c r="F409" s="226">
        <v>0</v>
      </c>
      <c r="G409" s="226">
        <v>0</v>
      </c>
      <c r="H409" s="99" t="s">
        <v>367</v>
      </c>
      <c r="I409" s="109" t="s">
        <v>483</v>
      </c>
    </row>
    <row r="410" spans="1:9" ht="20.25">
      <c r="A410" s="147"/>
      <c r="B410" s="85" t="s">
        <v>3</v>
      </c>
      <c r="C410" s="99" t="s">
        <v>369</v>
      </c>
      <c r="D410" s="98" t="s">
        <v>123</v>
      </c>
      <c r="E410" s="392"/>
      <c r="F410" s="105"/>
      <c r="G410" s="105"/>
      <c r="H410" s="99" t="s">
        <v>366</v>
      </c>
      <c r="I410" s="109"/>
    </row>
    <row r="411" spans="1:9" ht="20.25">
      <c r="A411" s="147">
        <v>139</v>
      </c>
      <c r="B411" s="85" t="s">
        <v>722</v>
      </c>
      <c r="C411" s="99" t="s">
        <v>368</v>
      </c>
      <c r="D411" s="100" t="s">
        <v>1870</v>
      </c>
      <c r="E411" s="154">
        <v>476000</v>
      </c>
      <c r="F411" s="392">
        <v>0</v>
      </c>
      <c r="G411" s="392">
        <v>0</v>
      </c>
      <c r="H411" s="99" t="s">
        <v>367</v>
      </c>
      <c r="I411" s="109" t="s">
        <v>483</v>
      </c>
    </row>
    <row r="412" spans="1:9" ht="20.25">
      <c r="A412" s="147"/>
      <c r="B412" s="85" t="s">
        <v>3</v>
      </c>
      <c r="C412" s="99" t="s">
        <v>369</v>
      </c>
      <c r="D412" s="98" t="s">
        <v>124</v>
      </c>
      <c r="E412" s="105"/>
      <c r="F412" s="105"/>
      <c r="G412" s="105"/>
      <c r="H412" s="99" t="s">
        <v>366</v>
      </c>
      <c r="I412" s="109"/>
    </row>
    <row r="413" spans="1:9" ht="20.25">
      <c r="A413" s="147">
        <v>140</v>
      </c>
      <c r="B413" s="105" t="s">
        <v>723</v>
      </c>
      <c r="C413" s="99" t="s">
        <v>368</v>
      </c>
      <c r="D413" s="100" t="s">
        <v>484</v>
      </c>
      <c r="E413" s="154">
        <v>46000</v>
      </c>
      <c r="F413" s="392">
        <v>0</v>
      </c>
      <c r="G413" s="392">
        <v>0</v>
      </c>
      <c r="H413" s="99" t="s">
        <v>367</v>
      </c>
      <c r="I413" s="109" t="s">
        <v>483</v>
      </c>
    </row>
    <row r="414" spans="1:12" ht="20.25">
      <c r="A414" s="155"/>
      <c r="B414" s="184" t="s">
        <v>3</v>
      </c>
      <c r="C414" s="103" t="s">
        <v>369</v>
      </c>
      <c r="D414" s="170" t="s">
        <v>125</v>
      </c>
      <c r="E414" s="156"/>
      <c r="F414" s="156"/>
      <c r="G414" s="156"/>
      <c r="H414" s="103" t="s">
        <v>366</v>
      </c>
      <c r="I414" s="187"/>
      <c r="J414" s="227">
        <f>SUM(E399+E401+E403+E405+E407+E409+E411+E413+E397)</f>
        <v>5939000</v>
      </c>
      <c r="K414" s="396">
        <v>0</v>
      </c>
      <c r="L414" s="396">
        <v>0</v>
      </c>
    </row>
    <row r="415" spans="1:9" s="112" customFormat="1" ht="21">
      <c r="A415" s="395"/>
      <c r="B415" s="395"/>
      <c r="C415" s="395"/>
      <c r="D415" s="395"/>
      <c r="E415" s="383"/>
      <c r="F415" s="383"/>
      <c r="G415" s="383"/>
      <c r="H415" s="383"/>
      <c r="I415" s="385"/>
    </row>
    <row r="416" spans="1:9" s="112" customFormat="1" ht="20.25">
      <c r="A416" s="158"/>
      <c r="C416" s="106"/>
      <c r="D416" s="107" t="s">
        <v>1348</v>
      </c>
      <c r="H416" s="106"/>
      <c r="I416" s="115"/>
    </row>
    <row r="417" spans="1:9" ht="20.25">
      <c r="A417" s="473" t="s">
        <v>1671</v>
      </c>
      <c r="B417" s="473"/>
      <c r="C417" s="473"/>
      <c r="D417" s="473"/>
      <c r="E417" s="473"/>
      <c r="F417" s="473"/>
      <c r="G417" s="473"/>
      <c r="H417" s="473"/>
      <c r="I417" s="473"/>
    </row>
    <row r="418" spans="1:9" ht="20.25">
      <c r="A418" s="474" t="s">
        <v>1672</v>
      </c>
      <c r="B418" s="474"/>
      <c r="C418" s="474"/>
      <c r="D418" s="474"/>
      <c r="E418" s="474"/>
      <c r="F418" s="474"/>
      <c r="G418" s="474"/>
      <c r="H418" s="474"/>
      <c r="I418" s="474"/>
    </row>
    <row r="419" spans="1:9" ht="20.25">
      <c r="A419" s="475" t="s">
        <v>1673</v>
      </c>
      <c r="B419" s="475"/>
      <c r="C419" s="475"/>
      <c r="D419" s="475"/>
      <c r="E419" s="475"/>
      <c r="F419" s="475"/>
      <c r="G419" s="475"/>
      <c r="H419" s="475"/>
      <c r="I419" s="475"/>
    </row>
    <row r="420" spans="1:9" ht="20.25">
      <c r="A420" s="476" t="s">
        <v>43</v>
      </c>
      <c r="B420" s="478" t="s">
        <v>44</v>
      </c>
      <c r="C420" s="478" t="s">
        <v>45</v>
      </c>
      <c r="D420" s="480" t="s">
        <v>46</v>
      </c>
      <c r="E420" s="482" t="s">
        <v>47</v>
      </c>
      <c r="F420" s="483"/>
      <c r="G420" s="484"/>
      <c r="H420" s="225" t="s">
        <v>1195</v>
      </c>
      <c r="I420" s="225" t="s">
        <v>1197</v>
      </c>
    </row>
    <row r="421" spans="1:9" ht="20.25">
      <c r="A421" s="477"/>
      <c r="B421" s="479"/>
      <c r="C421" s="479"/>
      <c r="D421" s="481"/>
      <c r="E421" s="171">
        <v>2557</v>
      </c>
      <c r="F421" s="171">
        <v>2558</v>
      </c>
      <c r="G421" s="171">
        <v>2559</v>
      </c>
      <c r="H421" s="224" t="s">
        <v>1194</v>
      </c>
      <c r="I421" s="224" t="s">
        <v>1196</v>
      </c>
    </row>
    <row r="422" spans="1:9" ht="20.25">
      <c r="A422" s="172">
        <v>1.1</v>
      </c>
      <c r="B422" s="173" t="s">
        <v>365</v>
      </c>
      <c r="C422" s="164"/>
      <c r="D422" s="174"/>
      <c r="E422" s="241"/>
      <c r="F422" s="241"/>
      <c r="G422" s="241"/>
      <c r="H422" s="164"/>
      <c r="I422" s="176"/>
    </row>
    <row r="423" spans="1:9" ht="20.25">
      <c r="A423" s="147">
        <v>141</v>
      </c>
      <c r="B423" s="105" t="s">
        <v>724</v>
      </c>
      <c r="C423" s="99" t="s">
        <v>368</v>
      </c>
      <c r="D423" s="100" t="s">
        <v>484</v>
      </c>
      <c r="E423" s="226">
        <v>64000</v>
      </c>
      <c r="F423" s="226">
        <v>0</v>
      </c>
      <c r="G423" s="226">
        <v>0</v>
      </c>
      <c r="H423" s="99" t="s">
        <v>367</v>
      </c>
      <c r="I423" s="109" t="s">
        <v>483</v>
      </c>
    </row>
    <row r="424" spans="1:9" ht="20.25">
      <c r="A424" s="147"/>
      <c r="B424" s="85" t="s">
        <v>725</v>
      </c>
      <c r="C424" s="99" t="s">
        <v>369</v>
      </c>
      <c r="D424" s="98" t="s">
        <v>108</v>
      </c>
      <c r="E424" s="226"/>
      <c r="F424" s="226"/>
      <c r="G424" s="226"/>
      <c r="H424" s="99" t="s">
        <v>366</v>
      </c>
      <c r="I424" s="109"/>
    </row>
    <row r="425" spans="1:9" ht="20.25">
      <c r="A425" s="147"/>
      <c r="B425" s="85"/>
      <c r="C425" s="99"/>
      <c r="D425" s="98" t="s">
        <v>126</v>
      </c>
      <c r="E425" s="226"/>
      <c r="F425" s="226"/>
      <c r="G425" s="226"/>
      <c r="H425" s="99"/>
      <c r="I425" s="109"/>
    </row>
    <row r="426" spans="1:9" ht="20.25">
      <c r="A426" s="147">
        <v>142</v>
      </c>
      <c r="B426" s="105" t="s">
        <v>726</v>
      </c>
      <c r="C426" s="99" t="s">
        <v>368</v>
      </c>
      <c r="D426" s="100" t="s">
        <v>484</v>
      </c>
      <c r="E426" s="226">
        <v>81500</v>
      </c>
      <c r="F426" s="226">
        <v>0</v>
      </c>
      <c r="G426" s="226">
        <v>0</v>
      </c>
      <c r="H426" s="99" t="s">
        <v>367</v>
      </c>
      <c r="I426" s="109" t="s">
        <v>483</v>
      </c>
    </row>
    <row r="427" spans="1:9" ht="20.25">
      <c r="A427" s="386"/>
      <c r="B427" s="85" t="s">
        <v>3</v>
      </c>
      <c r="C427" s="182" t="s">
        <v>369</v>
      </c>
      <c r="D427" s="98" t="s">
        <v>127</v>
      </c>
      <c r="E427" s="226"/>
      <c r="F427" s="226"/>
      <c r="G427" s="226"/>
      <c r="H427" s="99" t="s">
        <v>366</v>
      </c>
      <c r="I427" s="109"/>
    </row>
    <row r="428" spans="1:9" ht="20.25">
      <c r="A428" s="147">
        <v>143</v>
      </c>
      <c r="B428" s="85" t="s">
        <v>727</v>
      </c>
      <c r="C428" s="99" t="s">
        <v>368</v>
      </c>
      <c r="D428" s="100" t="s">
        <v>1507</v>
      </c>
      <c r="E428" s="226">
        <v>540000</v>
      </c>
      <c r="F428" s="226">
        <v>0</v>
      </c>
      <c r="G428" s="226">
        <v>0</v>
      </c>
      <c r="H428" s="99" t="s">
        <v>367</v>
      </c>
      <c r="I428" s="109" t="s">
        <v>483</v>
      </c>
    </row>
    <row r="429" spans="1:9" ht="20.25">
      <c r="A429" s="147"/>
      <c r="B429" s="85" t="s">
        <v>3</v>
      </c>
      <c r="C429" s="99" t="s">
        <v>369</v>
      </c>
      <c r="D429" s="98" t="s">
        <v>1914</v>
      </c>
      <c r="E429" s="226"/>
      <c r="F429" s="226"/>
      <c r="G429" s="226"/>
      <c r="H429" s="99" t="s">
        <v>366</v>
      </c>
      <c r="I429" s="109"/>
    </row>
    <row r="430" spans="1:9" ht="20.25">
      <c r="A430" s="147">
        <v>144</v>
      </c>
      <c r="B430" s="85" t="s">
        <v>728</v>
      </c>
      <c r="C430" s="99" t="s">
        <v>368</v>
      </c>
      <c r="D430" s="100" t="s">
        <v>1507</v>
      </c>
      <c r="E430" s="226">
        <v>540000</v>
      </c>
      <c r="F430" s="226">
        <v>0</v>
      </c>
      <c r="G430" s="226">
        <v>0</v>
      </c>
      <c r="H430" s="99" t="s">
        <v>367</v>
      </c>
      <c r="I430" s="109" t="s">
        <v>483</v>
      </c>
    </row>
    <row r="431" spans="1:9" ht="20.25">
      <c r="A431" s="147"/>
      <c r="B431" s="85" t="s">
        <v>3</v>
      </c>
      <c r="C431" s="99" t="s">
        <v>369</v>
      </c>
      <c r="D431" s="98" t="s">
        <v>1914</v>
      </c>
      <c r="E431" s="226"/>
      <c r="F431" s="226"/>
      <c r="G431" s="226"/>
      <c r="H431" s="99" t="s">
        <v>366</v>
      </c>
      <c r="I431" s="109"/>
    </row>
    <row r="432" spans="1:9" ht="20.25">
      <c r="A432" s="147">
        <v>145</v>
      </c>
      <c r="B432" s="85" t="s">
        <v>729</v>
      </c>
      <c r="C432" s="99" t="s">
        <v>368</v>
      </c>
      <c r="D432" s="100" t="s">
        <v>1507</v>
      </c>
      <c r="E432" s="226">
        <v>360000</v>
      </c>
      <c r="F432" s="226">
        <v>0</v>
      </c>
      <c r="G432" s="154">
        <v>0</v>
      </c>
      <c r="H432" s="99" t="s">
        <v>367</v>
      </c>
      <c r="I432" s="109" t="s">
        <v>483</v>
      </c>
    </row>
    <row r="433" spans="1:9" ht="20.25">
      <c r="A433" s="147"/>
      <c r="B433" s="85" t="s">
        <v>730</v>
      </c>
      <c r="C433" s="99" t="s">
        <v>369</v>
      </c>
      <c r="D433" s="98" t="s">
        <v>1913</v>
      </c>
      <c r="E433" s="226"/>
      <c r="F433" s="226"/>
      <c r="G433" s="226"/>
      <c r="H433" s="99" t="s">
        <v>366</v>
      </c>
      <c r="I433" s="109"/>
    </row>
    <row r="434" spans="1:9" ht="20.25">
      <c r="A434" s="147">
        <v>146</v>
      </c>
      <c r="B434" s="85" t="s">
        <v>731</v>
      </c>
      <c r="C434" s="99" t="s">
        <v>368</v>
      </c>
      <c r="D434" s="100" t="s">
        <v>484</v>
      </c>
      <c r="E434" s="226">
        <v>365500</v>
      </c>
      <c r="F434" s="226">
        <v>0</v>
      </c>
      <c r="G434" s="226">
        <v>0</v>
      </c>
      <c r="H434" s="99" t="s">
        <v>367</v>
      </c>
      <c r="I434" s="109" t="s">
        <v>483</v>
      </c>
    </row>
    <row r="435" spans="1:9" ht="20.25">
      <c r="A435" s="147"/>
      <c r="B435" s="85" t="s">
        <v>732</v>
      </c>
      <c r="C435" s="99" t="s">
        <v>369</v>
      </c>
      <c r="D435" s="98" t="s">
        <v>1913</v>
      </c>
      <c r="E435" s="226"/>
      <c r="F435" s="226"/>
      <c r="G435" s="226"/>
      <c r="H435" s="99" t="s">
        <v>366</v>
      </c>
      <c r="I435" s="109"/>
    </row>
    <row r="436" spans="1:9" ht="20.25">
      <c r="A436" s="147"/>
      <c r="B436" s="85"/>
      <c r="C436" s="99"/>
      <c r="D436" s="98" t="s">
        <v>128</v>
      </c>
      <c r="E436" s="226"/>
      <c r="F436" s="226"/>
      <c r="G436" s="226"/>
      <c r="H436" s="99"/>
      <c r="I436" s="109"/>
    </row>
    <row r="437" spans="1:9" ht="20.25">
      <c r="A437" s="147">
        <v>147</v>
      </c>
      <c r="B437" s="85" t="s">
        <v>733</v>
      </c>
      <c r="C437" s="99" t="s">
        <v>368</v>
      </c>
      <c r="D437" s="100" t="s">
        <v>484</v>
      </c>
      <c r="E437" s="226">
        <v>1000000</v>
      </c>
      <c r="F437" s="226">
        <v>0</v>
      </c>
      <c r="G437" s="226">
        <v>0</v>
      </c>
      <c r="H437" s="99" t="s">
        <v>367</v>
      </c>
      <c r="I437" s="109" t="s">
        <v>483</v>
      </c>
    </row>
    <row r="438" spans="1:9" ht="20.25">
      <c r="A438" s="147"/>
      <c r="B438" s="85" t="s">
        <v>857</v>
      </c>
      <c r="C438" s="99" t="s">
        <v>369</v>
      </c>
      <c r="D438" s="98" t="s">
        <v>1052</v>
      </c>
      <c r="E438" s="105"/>
      <c r="F438" s="105"/>
      <c r="G438" s="105"/>
      <c r="H438" s="99" t="s">
        <v>366</v>
      </c>
      <c r="I438" s="109"/>
    </row>
    <row r="439" spans="1:9" ht="20.25">
      <c r="A439" s="147"/>
      <c r="B439" s="85"/>
      <c r="C439" s="99"/>
      <c r="D439" s="98" t="s">
        <v>1053</v>
      </c>
      <c r="E439" s="105"/>
      <c r="F439" s="105"/>
      <c r="G439" s="105"/>
      <c r="H439" s="99"/>
      <c r="I439" s="109"/>
    </row>
    <row r="440" spans="1:12" ht="20.25">
      <c r="A440" s="155"/>
      <c r="B440" s="184"/>
      <c r="C440" s="103"/>
      <c r="D440" s="170" t="s">
        <v>126</v>
      </c>
      <c r="E440" s="156"/>
      <c r="F440" s="156"/>
      <c r="G440" s="156"/>
      <c r="H440" s="103"/>
      <c r="I440" s="187"/>
      <c r="J440" s="227">
        <f>SUM(E423+E426+E428+E430+E432+E434+E437)</f>
        <v>2951000</v>
      </c>
      <c r="K440" s="144">
        <v>0</v>
      </c>
      <c r="L440" s="144">
        <v>0</v>
      </c>
    </row>
    <row r="441" spans="1:9" ht="20.25">
      <c r="A441" s="158"/>
      <c r="B441" s="167"/>
      <c r="C441" s="106"/>
      <c r="D441" s="169"/>
      <c r="E441" s="112"/>
      <c r="F441" s="112"/>
      <c r="G441" s="112"/>
      <c r="H441" s="106"/>
      <c r="I441" s="115"/>
    </row>
    <row r="442" ht="20.25">
      <c r="D442" s="223" t="s">
        <v>1349</v>
      </c>
    </row>
    <row r="443" spans="1:9" ht="20.25">
      <c r="A443" s="473" t="s">
        <v>1671</v>
      </c>
      <c r="B443" s="473"/>
      <c r="C443" s="473"/>
      <c r="D443" s="473"/>
      <c r="E443" s="473"/>
      <c r="F443" s="473"/>
      <c r="G443" s="473"/>
      <c r="H443" s="473"/>
      <c r="I443" s="473"/>
    </row>
    <row r="444" spans="1:9" ht="20.25">
      <c r="A444" s="474" t="s">
        <v>1672</v>
      </c>
      <c r="B444" s="474"/>
      <c r="C444" s="474"/>
      <c r="D444" s="474"/>
      <c r="E444" s="474"/>
      <c r="F444" s="474"/>
      <c r="G444" s="474"/>
      <c r="H444" s="474"/>
      <c r="I444" s="474"/>
    </row>
    <row r="445" spans="1:9" ht="20.25">
      <c r="A445" s="475" t="s">
        <v>1673</v>
      </c>
      <c r="B445" s="475"/>
      <c r="C445" s="475"/>
      <c r="D445" s="475"/>
      <c r="E445" s="475"/>
      <c r="F445" s="475"/>
      <c r="G445" s="475"/>
      <c r="H445" s="475"/>
      <c r="I445" s="475"/>
    </row>
    <row r="446" spans="1:9" ht="20.25">
      <c r="A446" s="476" t="s">
        <v>43</v>
      </c>
      <c r="B446" s="478" t="s">
        <v>44</v>
      </c>
      <c r="C446" s="478" t="s">
        <v>45</v>
      </c>
      <c r="D446" s="480" t="s">
        <v>46</v>
      </c>
      <c r="E446" s="482" t="s">
        <v>47</v>
      </c>
      <c r="F446" s="483"/>
      <c r="G446" s="484"/>
      <c r="H446" s="225" t="s">
        <v>1195</v>
      </c>
      <c r="I446" s="225" t="s">
        <v>1197</v>
      </c>
    </row>
    <row r="447" spans="1:9" ht="20.25">
      <c r="A447" s="477"/>
      <c r="B447" s="479"/>
      <c r="C447" s="479"/>
      <c r="D447" s="481"/>
      <c r="E447" s="171">
        <v>2557</v>
      </c>
      <c r="F447" s="171">
        <v>2558</v>
      </c>
      <c r="G447" s="171">
        <v>2559</v>
      </c>
      <c r="H447" s="224" t="s">
        <v>1194</v>
      </c>
      <c r="I447" s="224" t="s">
        <v>1196</v>
      </c>
    </row>
    <row r="448" spans="1:9" ht="20.25">
      <c r="A448" s="172">
        <v>1.1</v>
      </c>
      <c r="B448" s="173" t="s">
        <v>365</v>
      </c>
      <c r="C448" s="164"/>
      <c r="D448" s="174"/>
      <c r="E448" s="241"/>
      <c r="F448" s="241"/>
      <c r="G448" s="241"/>
      <c r="H448" s="164"/>
      <c r="I448" s="176"/>
    </row>
    <row r="449" spans="1:9" ht="20.25">
      <c r="A449" s="147">
        <v>148</v>
      </c>
      <c r="B449" s="85" t="s">
        <v>734</v>
      </c>
      <c r="C449" s="99" t="s">
        <v>368</v>
      </c>
      <c r="D449" s="100" t="s">
        <v>484</v>
      </c>
      <c r="E449" s="154">
        <v>477000</v>
      </c>
      <c r="F449" s="392">
        <v>0</v>
      </c>
      <c r="G449" s="392">
        <v>0</v>
      </c>
      <c r="H449" s="99" t="s">
        <v>367</v>
      </c>
      <c r="I449" s="109" t="s">
        <v>483</v>
      </c>
    </row>
    <row r="450" spans="1:9" ht="20.25">
      <c r="A450" s="147"/>
      <c r="B450" s="85" t="s">
        <v>735</v>
      </c>
      <c r="C450" s="99" t="s">
        <v>369</v>
      </c>
      <c r="D450" s="394" t="s">
        <v>1509</v>
      </c>
      <c r="E450" s="154"/>
      <c r="F450" s="392"/>
      <c r="G450" s="392"/>
      <c r="H450" s="99" t="s">
        <v>366</v>
      </c>
      <c r="I450" s="109"/>
    </row>
    <row r="451" spans="1:9" ht="20.25">
      <c r="A451" s="147"/>
      <c r="B451" s="85"/>
      <c r="C451" s="393"/>
      <c r="D451" s="394" t="s">
        <v>1510</v>
      </c>
      <c r="E451" s="154"/>
      <c r="F451" s="392"/>
      <c r="G451" s="392"/>
      <c r="H451" s="99"/>
      <c r="I451" s="109"/>
    </row>
    <row r="452" spans="1:9" ht="20.25">
      <c r="A452" s="147">
        <v>149</v>
      </c>
      <c r="B452" s="105" t="s">
        <v>736</v>
      </c>
      <c r="C452" s="99" t="s">
        <v>368</v>
      </c>
      <c r="D452" s="100" t="s">
        <v>484</v>
      </c>
      <c r="E452" s="154">
        <v>101500</v>
      </c>
      <c r="F452" s="392">
        <v>0</v>
      </c>
      <c r="G452" s="392">
        <v>0</v>
      </c>
      <c r="H452" s="99" t="s">
        <v>367</v>
      </c>
      <c r="I452" s="109" t="s">
        <v>483</v>
      </c>
    </row>
    <row r="453" spans="1:12" ht="20.25">
      <c r="A453" s="147"/>
      <c r="B453" s="105" t="s">
        <v>737</v>
      </c>
      <c r="C453" s="99" t="s">
        <v>369</v>
      </c>
      <c r="D453" s="98" t="s">
        <v>129</v>
      </c>
      <c r="E453" s="154"/>
      <c r="F453" s="392"/>
      <c r="G453" s="392"/>
      <c r="H453" s="99" t="s">
        <v>366</v>
      </c>
      <c r="I453" s="109"/>
      <c r="K453" s="227"/>
      <c r="L453" s="227"/>
    </row>
    <row r="454" spans="1:9" ht="20.25">
      <c r="A454" s="147">
        <v>150</v>
      </c>
      <c r="B454" s="105" t="s">
        <v>1491</v>
      </c>
      <c r="C454" s="99" t="s">
        <v>368</v>
      </c>
      <c r="D454" s="100" t="s">
        <v>1870</v>
      </c>
      <c r="E454" s="154">
        <v>950500</v>
      </c>
      <c r="F454" s="392">
        <v>0</v>
      </c>
      <c r="G454" s="392">
        <v>0</v>
      </c>
      <c r="H454" s="99" t="s">
        <v>367</v>
      </c>
      <c r="I454" s="109" t="s">
        <v>483</v>
      </c>
    </row>
    <row r="455" spans="1:9" ht="20.25">
      <c r="A455" s="147"/>
      <c r="B455" s="167" t="s">
        <v>1492</v>
      </c>
      <c r="C455" s="99" t="s">
        <v>369</v>
      </c>
      <c r="D455" s="98" t="s">
        <v>130</v>
      </c>
      <c r="E455" s="154"/>
      <c r="F455" s="168"/>
      <c r="G455" s="392"/>
      <c r="H455" s="106" t="s">
        <v>366</v>
      </c>
      <c r="I455" s="109"/>
    </row>
    <row r="456" spans="1:9" ht="20.25">
      <c r="A456" s="147">
        <v>151</v>
      </c>
      <c r="B456" s="105" t="s">
        <v>1496</v>
      </c>
      <c r="C456" s="99" t="s">
        <v>368</v>
      </c>
      <c r="D456" s="100" t="s">
        <v>1870</v>
      </c>
      <c r="E456" s="154">
        <v>304500</v>
      </c>
      <c r="F456" s="392">
        <v>0</v>
      </c>
      <c r="G456" s="392">
        <v>0</v>
      </c>
      <c r="H456" s="99" t="s">
        <v>367</v>
      </c>
      <c r="I456" s="109" t="s">
        <v>483</v>
      </c>
    </row>
    <row r="457" spans="1:9" ht="20.25">
      <c r="A457" s="386"/>
      <c r="B457" s="85" t="s">
        <v>1493</v>
      </c>
      <c r="C457" s="182" t="s">
        <v>369</v>
      </c>
      <c r="D457" s="98" t="s">
        <v>131</v>
      </c>
      <c r="E457" s="154"/>
      <c r="F457" s="392"/>
      <c r="G457" s="392"/>
      <c r="H457" s="99" t="s">
        <v>366</v>
      </c>
      <c r="I457" s="109"/>
    </row>
    <row r="458" spans="1:9" ht="20.25">
      <c r="A458" s="147">
        <v>152</v>
      </c>
      <c r="B458" s="105" t="s">
        <v>1497</v>
      </c>
      <c r="C458" s="99" t="s">
        <v>368</v>
      </c>
      <c r="D458" s="100" t="s">
        <v>1870</v>
      </c>
      <c r="E458" s="154">
        <v>428000</v>
      </c>
      <c r="F458" s="392">
        <v>0</v>
      </c>
      <c r="G458" s="392">
        <v>0</v>
      </c>
      <c r="H458" s="99" t="s">
        <v>367</v>
      </c>
      <c r="I458" s="109" t="s">
        <v>483</v>
      </c>
    </row>
    <row r="459" spans="1:9" ht="20.25">
      <c r="A459" s="147"/>
      <c r="B459" s="85" t="s">
        <v>1698</v>
      </c>
      <c r="C459" s="99" t="s">
        <v>369</v>
      </c>
      <c r="D459" s="98" t="s">
        <v>132</v>
      </c>
      <c r="E459" s="154"/>
      <c r="F459" s="392"/>
      <c r="G459" s="392"/>
      <c r="H459" s="99" t="s">
        <v>366</v>
      </c>
      <c r="I459" s="109"/>
    </row>
    <row r="460" spans="1:9" ht="20.25">
      <c r="A460" s="147">
        <v>153</v>
      </c>
      <c r="B460" s="85" t="s">
        <v>1498</v>
      </c>
      <c r="C460" s="99" t="s">
        <v>368</v>
      </c>
      <c r="D460" s="100" t="s">
        <v>484</v>
      </c>
      <c r="E460" s="154">
        <v>81100</v>
      </c>
      <c r="F460" s="392">
        <v>0</v>
      </c>
      <c r="G460" s="392">
        <v>0</v>
      </c>
      <c r="H460" s="99" t="s">
        <v>367</v>
      </c>
      <c r="I460" s="109" t="s">
        <v>483</v>
      </c>
    </row>
    <row r="461" spans="1:9" ht="20.25">
      <c r="A461" s="147"/>
      <c r="B461" s="85" t="s">
        <v>1698</v>
      </c>
      <c r="C461" s="99" t="s">
        <v>369</v>
      </c>
      <c r="D461" s="98" t="s">
        <v>133</v>
      </c>
      <c r="E461" s="154"/>
      <c r="F461" s="392"/>
      <c r="G461" s="392"/>
      <c r="H461" s="99" t="s">
        <v>366</v>
      </c>
      <c r="I461" s="109"/>
    </row>
    <row r="462" spans="1:9" ht="20.25">
      <c r="A462" s="147">
        <v>154</v>
      </c>
      <c r="B462" s="85" t="s">
        <v>1502</v>
      </c>
      <c r="C462" s="99" t="s">
        <v>368</v>
      </c>
      <c r="D462" s="100" t="s">
        <v>1870</v>
      </c>
      <c r="E462" s="154">
        <v>43000</v>
      </c>
      <c r="F462" s="392">
        <v>0</v>
      </c>
      <c r="G462" s="392">
        <v>0</v>
      </c>
      <c r="H462" s="99" t="s">
        <v>367</v>
      </c>
      <c r="I462" s="109" t="s">
        <v>483</v>
      </c>
    </row>
    <row r="463" spans="1:9" ht="20.25">
      <c r="A463" s="147"/>
      <c r="B463" s="85" t="s">
        <v>1503</v>
      </c>
      <c r="C463" s="99" t="s">
        <v>369</v>
      </c>
      <c r="D463" s="98" t="s">
        <v>134</v>
      </c>
      <c r="E463" s="154"/>
      <c r="F463" s="392"/>
      <c r="G463" s="392"/>
      <c r="H463" s="99" t="s">
        <v>366</v>
      </c>
      <c r="I463" s="109"/>
    </row>
    <row r="464" spans="1:9" ht="20.25">
      <c r="A464" s="147">
        <v>155</v>
      </c>
      <c r="B464" s="85" t="s">
        <v>1499</v>
      </c>
      <c r="C464" s="99" t="s">
        <v>368</v>
      </c>
      <c r="D464" s="100" t="s">
        <v>484</v>
      </c>
      <c r="E464" s="154">
        <v>36500</v>
      </c>
      <c r="F464" s="392">
        <v>0</v>
      </c>
      <c r="G464" s="392">
        <v>0</v>
      </c>
      <c r="H464" s="99" t="s">
        <v>367</v>
      </c>
      <c r="I464" s="109" t="s">
        <v>483</v>
      </c>
    </row>
    <row r="465" spans="1:9" ht="20.25">
      <c r="A465" s="147"/>
      <c r="B465" s="85" t="s">
        <v>1698</v>
      </c>
      <c r="C465" s="99" t="s">
        <v>369</v>
      </c>
      <c r="D465" s="98" t="s">
        <v>139</v>
      </c>
      <c r="E465" s="154"/>
      <c r="F465" s="392"/>
      <c r="G465" s="392"/>
      <c r="H465" s="99" t="s">
        <v>366</v>
      </c>
      <c r="I465" s="109"/>
    </row>
    <row r="466" spans="1:9" ht="20.25">
      <c r="A466" s="147">
        <v>156</v>
      </c>
      <c r="B466" s="85" t="s">
        <v>1500</v>
      </c>
      <c r="C466" s="99" t="s">
        <v>368</v>
      </c>
      <c r="D466" s="100" t="s">
        <v>484</v>
      </c>
      <c r="E466" s="154">
        <v>17400</v>
      </c>
      <c r="F466" s="392">
        <v>0</v>
      </c>
      <c r="G466" s="392">
        <v>0</v>
      </c>
      <c r="H466" s="99" t="s">
        <v>367</v>
      </c>
      <c r="I466" s="109" t="s">
        <v>483</v>
      </c>
    </row>
    <row r="467" spans="1:12" ht="20.25">
      <c r="A467" s="155"/>
      <c r="B467" s="184" t="s">
        <v>1501</v>
      </c>
      <c r="C467" s="103" t="s">
        <v>369</v>
      </c>
      <c r="D467" s="170" t="s">
        <v>138</v>
      </c>
      <c r="E467" s="186"/>
      <c r="F467" s="243"/>
      <c r="G467" s="243"/>
      <c r="H467" s="103" t="s">
        <v>366</v>
      </c>
      <c r="I467" s="187"/>
      <c r="J467" s="227">
        <f>SUM(E449+E452+E454+E456+E458+E460+E462+E464+E466)</f>
        <v>2439500</v>
      </c>
      <c r="K467" s="144">
        <v>0</v>
      </c>
      <c r="L467" s="144">
        <v>0</v>
      </c>
    </row>
    <row r="468" ht="20.25">
      <c r="D468" s="223" t="s">
        <v>1350</v>
      </c>
    </row>
    <row r="469" spans="1:9" ht="20.25">
      <c r="A469" s="473" t="s">
        <v>1671</v>
      </c>
      <c r="B469" s="473"/>
      <c r="C469" s="473"/>
      <c r="D469" s="473"/>
      <c r="E469" s="473"/>
      <c r="F469" s="473"/>
      <c r="G469" s="473"/>
      <c r="H469" s="473"/>
      <c r="I469" s="473"/>
    </row>
    <row r="470" spans="1:9" ht="20.25">
      <c r="A470" s="474" t="s">
        <v>1672</v>
      </c>
      <c r="B470" s="474"/>
      <c r="C470" s="474"/>
      <c r="D470" s="474"/>
      <c r="E470" s="474"/>
      <c r="F470" s="474"/>
      <c r="G470" s="474"/>
      <c r="H470" s="474"/>
      <c r="I470" s="474"/>
    </row>
    <row r="471" spans="1:9" ht="20.25">
      <c r="A471" s="475" t="s">
        <v>1673</v>
      </c>
      <c r="B471" s="475"/>
      <c r="C471" s="475"/>
      <c r="D471" s="475"/>
      <c r="E471" s="475"/>
      <c r="F471" s="475"/>
      <c r="G471" s="475"/>
      <c r="H471" s="475"/>
      <c r="I471" s="475"/>
    </row>
    <row r="472" spans="1:9" ht="20.25">
      <c r="A472" s="476" t="s">
        <v>43</v>
      </c>
      <c r="B472" s="478" t="s">
        <v>44</v>
      </c>
      <c r="C472" s="478" t="s">
        <v>45</v>
      </c>
      <c r="D472" s="480" t="s">
        <v>46</v>
      </c>
      <c r="E472" s="482" t="s">
        <v>47</v>
      </c>
      <c r="F472" s="483"/>
      <c r="G472" s="484"/>
      <c r="H472" s="225" t="s">
        <v>1195</v>
      </c>
      <c r="I472" s="225" t="s">
        <v>1197</v>
      </c>
    </row>
    <row r="473" spans="1:9" ht="20.25">
      <c r="A473" s="477"/>
      <c r="B473" s="479"/>
      <c r="C473" s="479"/>
      <c r="D473" s="481"/>
      <c r="E473" s="171">
        <v>2557</v>
      </c>
      <c r="F473" s="171">
        <v>2558</v>
      </c>
      <c r="G473" s="171">
        <v>2559</v>
      </c>
      <c r="H473" s="224" t="s">
        <v>1194</v>
      </c>
      <c r="I473" s="224" t="s">
        <v>1196</v>
      </c>
    </row>
    <row r="474" spans="1:9" ht="20.25">
      <c r="A474" s="172">
        <v>1.1</v>
      </c>
      <c r="B474" s="173" t="s">
        <v>365</v>
      </c>
      <c r="C474" s="164"/>
      <c r="D474" s="174"/>
      <c r="E474" s="241"/>
      <c r="F474" s="241"/>
      <c r="G474" s="241"/>
      <c r="H474" s="164"/>
      <c r="I474" s="176"/>
    </row>
    <row r="475" spans="1:9" ht="20.25">
      <c r="A475" s="147">
        <v>157</v>
      </c>
      <c r="B475" s="85" t="s">
        <v>1511</v>
      </c>
      <c r="C475" s="99" t="s">
        <v>368</v>
      </c>
      <c r="D475" s="100" t="s">
        <v>484</v>
      </c>
      <c r="E475" s="154">
        <v>30500</v>
      </c>
      <c r="F475" s="392">
        <v>0</v>
      </c>
      <c r="G475" s="392">
        <v>0</v>
      </c>
      <c r="H475" s="99" t="s">
        <v>367</v>
      </c>
      <c r="I475" s="109" t="s">
        <v>483</v>
      </c>
    </row>
    <row r="476" spans="1:9" ht="20.25">
      <c r="A476" s="147"/>
      <c r="B476" s="85" t="s">
        <v>1512</v>
      </c>
      <c r="C476" s="99" t="s">
        <v>369</v>
      </c>
      <c r="D476" s="98" t="s">
        <v>137</v>
      </c>
      <c r="E476" s="154"/>
      <c r="F476" s="392"/>
      <c r="G476" s="392"/>
      <c r="H476" s="99" t="s">
        <v>366</v>
      </c>
      <c r="I476" s="109"/>
    </row>
    <row r="477" spans="1:9" ht="20.25">
      <c r="A477" s="147">
        <v>158</v>
      </c>
      <c r="B477" s="85" t="s">
        <v>1513</v>
      </c>
      <c r="C477" s="99" t="s">
        <v>368</v>
      </c>
      <c r="D477" s="100" t="s">
        <v>1870</v>
      </c>
      <c r="E477" s="154">
        <v>90000</v>
      </c>
      <c r="F477" s="392">
        <v>0</v>
      </c>
      <c r="G477" s="392">
        <v>0</v>
      </c>
      <c r="H477" s="99" t="s">
        <v>367</v>
      </c>
      <c r="I477" s="109" t="s">
        <v>483</v>
      </c>
    </row>
    <row r="478" spans="1:9" ht="20.25">
      <c r="A478" s="147"/>
      <c r="B478" s="85" t="s">
        <v>1514</v>
      </c>
      <c r="C478" s="99" t="s">
        <v>369</v>
      </c>
      <c r="D478" s="98" t="s">
        <v>136</v>
      </c>
      <c r="E478" s="154"/>
      <c r="F478" s="392"/>
      <c r="G478" s="392"/>
      <c r="H478" s="99" t="s">
        <v>366</v>
      </c>
      <c r="I478" s="109"/>
    </row>
    <row r="479" spans="1:9" ht="20.25">
      <c r="A479" s="147">
        <v>159</v>
      </c>
      <c r="B479" s="85" t="s">
        <v>1935</v>
      </c>
      <c r="C479" s="99" t="s">
        <v>368</v>
      </c>
      <c r="D479" s="100" t="s">
        <v>1937</v>
      </c>
      <c r="E479" s="154">
        <v>4000000</v>
      </c>
      <c r="F479" s="392">
        <v>0</v>
      </c>
      <c r="G479" s="392">
        <v>0</v>
      </c>
      <c r="H479" s="99" t="s">
        <v>367</v>
      </c>
      <c r="I479" s="109" t="s">
        <v>483</v>
      </c>
    </row>
    <row r="480" spans="1:9" ht="20.25">
      <c r="A480" s="147"/>
      <c r="B480" s="85" t="s">
        <v>1936</v>
      </c>
      <c r="C480" s="99" t="s">
        <v>369</v>
      </c>
      <c r="D480" s="98" t="s">
        <v>1940</v>
      </c>
      <c r="E480" s="154"/>
      <c r="F480" s="392"/>
      <c r="G480" s="392"/>
      <c r="H480" s="99" t="s">
        <v>366</v>
      </c>
      <c r="I480" s="109"/>
    </row>
    <row r="481" spans="1:9" ht="20.25">
      <c r="A481" s="147">
        <v>160</v>
      </c>
      <c r="B481" s="85" t="s">
        <v>1938</v>
      </c>
      <c r="C481" s="99" t="s">
        <v>368</v>
      </c>
      <c r="D481" s="100" t="s">
        <v>484</v>
      </c>
      <c r="E481" s="154">
        <v>3200000</v>
      </c>
      <c r="F481" s="392">
        <v>0</v>
      </c>
      <c r="G481" s="392">
        <v>0</v>
      </c>
      <c r="H481" s="99" t="s">
        <v>367</v>
      </c>
      <c r="I481" s="109" t="s">
        <v>483</v>
      </c>
    </row>
    <row r="482" spans="1:9" ht="20.25">
      <c r="A482" s="147"/>
      <c r="B482" s="85" t="s">
        <v>1939</v>
      </c>
      <c r="C482" s="99" t="s">
        <v>369</v>
      </c>
      <c r="D482" s="98" t="s">
        <v>1047</v>
      </c>
      <c r="E482" s="154"/>
      <c r="F482" s="392"/>
      <c r="G482" s="392"/>
      <c r="H482" s="99" t="s">
        <v>366</v>
      </c>
      <c r="I482" s="109"/>
    </row>
    <row r="483" spans="1:9" ht="20.25">
      <c r="A483" s="147"/>
      <c r="B483" s="85"/>
      <c r="C483" s="99"/>
      <c r="D483" s="100" t="s">
        <v>795</v>
      </c>
      <c r="E483" s="154"/>
      <c r="F483" s="392"/>
      <c r="G483" s="392"/>
      <c r="H483" s="99"/>
      <c r="I483" s="109"/>
    </row>
    <row r="484" spans="1:9" ht="20.25">
      <c r="A484" s="147">
        <v>161</v>
      </c>
      <c r="B484" s="85" t="s">
        <v>1941</v>
      </c>
      <c r="C484" s="99" t="s">
        <v>368</v>
      </c>
      <c r="D484" s="98" t="s">
        <v>1942</v>
      </c>
      <c r="E484" s="154">
        <v>6000000</v>
      </c>
      <c r="F484" s="392">
        <v>0</v>
      </c>
      <c r="G484" s="392">
        <v>0</v>
      </c>
      <c r="H484" s="99" t="s">
        <v>367</v>
      </c>
      <c r="I484" s="109" t="s">
        <v>483</v>
      </c>
    </row>
    <row r="485" spans="1:9" ht="20.25">
      <c r="A485" s="147"/>
      <c r="B485" s="85" t="s">
        <v>1936</v>
      </c>
      <c r="C485" s="99" t="s">
        <v>369</v>
      </c>
      <c r="D485" s="98" t="s">
        <v>793</v>
      </c>
      <c r="E485" s="154"/>
      <c r="F485" s="392"/>
      <c r="G485" s="392"/>
      <c r="H485" s="99" t="s">
        <v>366</v>
      </c>
      <c r="I485" s="109"/>
    </row>
    <row r="486" spans="1:9" ht="20.25">
      <c r="A486" s="147">
        <v>162</v>
      </c>
      <c r="B486" s="85" t="s">
        <v>0</v>
      </c>
      <c r="C486" s="99" t="s">
        <v>368</v>
      </c>
      <c r="D486" s="100" t="s">
        <v>484</v>
      </c>
      <c r="E486" s="154">
        <v>550000</v>
      </c>
      <c r="F486" s="392">
        <v>0</v>
      </c>
      <c r="G486" s="392">
        <v>0</v>
      </c>
      <c r="H486" s="99" t="s">
        <v>367</v>
      </c>
      <c r="I486" s="109" t="s">
        <v>483</v>
      </c>
    </row>
    <row r="487" spans="1:9" ht="20.25">
      <c r="A487" s="147"/>
      <c r="B487" s="85"/>
      <c r="C487" s="99" t="s">
        <v>369</v>
      </c>
      <c r="D487" s="98" t="s">
        <v>1049</v>
      </c>
      <c r="E487" s="154"/>
      <c r="F487" s="392"/>
      <c r="G487" s="392"/>
      <c r="H487" s="99" t="s">
        <v>366</v>
      </c>
      <c r="I487" s="109"/>
    </row>
    <row r="488" spans="1:9" ht="20.25">
      <c r="A488" s="147">
        <v>163</v>
      </c>
      <c r="B488" s="85" t="s">
        <v>404</v>
      </c>
      <c r="C488" s="99" t="s">
        <v>368</v>
      </c>
      <c r="D488" s="100" t="s">
        <v>1870</v>
      </c>
      <c r="E488" s="154">
        <v>180000</v>
      </c>
      <c r="F488" s="154">
        <v>0</v>
      </c>
      <c r="G488" s="154">
        <v>0</v>
      </c>
      <c r="H488" s="99" t="s">
        <v>367</v>
      </c>
      <c r="I488" s="109" t="s">
        <v>483</v>
      </c>
    </row>
    <row r="489" spans="1:9" ht="20.25">
      <c r="A489" s="147"/>
      <c r="B489" s="85"/>
      <c r="C489" s="99" t="s">
        <v>369</v>
      </c>
      <c r="D489" s="100" t="s">
        <v>403</v>
      </c>
      <c r="E489" s="154"/>
      <c r="F489" s="154"/>
      <c r="G489" s="154"/>
      <c r="H489" s="182" t="s">
        <v>366</v>
      </c>
      <c r="I489" s="109"/>
    </row>
    <row r="490" spans="1:9" ht="20.25">
      <c r="A490" s="147">
        <v>164</v>
      </c>
      <c r="B490" s="85" t="s">
        <v>1051</v>
      </c>
      <c r="C490" s="99" t="s">
        <v>368</v>
      </c>
      <c r="D490" s="98" t="s">
        <v>1050</v>
      </c>
      <c r="E490" s="154">
        <v>1000000</v>
      </c>
      <c r="F490" s="392">
        <v>0</v>
      </c>
      <c r="G490" s="392">
        <v>0</v>
      </c>
      <c r="H490" s="99" t="s">
        <v>367</v>
      </c>
      <c r="I490" s="109" t="s">
        <v>483</v>
      </c>
    </row>
    <row r="491" spans="1:9" ht="20.25">
      <c r="A491" s="147"/>
      <c r="B491" s="85"/>
      <c r="C491" s="99" t="s">
        <v>369</v>
      </c>
      <c r="D491" s="398"/>
      <c r="E491" s="154"/>
      <c r="F491" s="392"/>
      <c r="G491" s="392"/>
      <c r="H491" s="99" t="s">
        <v>366</v>
      </c>
      <c r="I491" s="109"/>
    </row>
    <row r="492" spans="1:12" ht="20.25">
      <c r="A492" s="147">
        <v>165</v>
      </c>
      <c r="B492" s="85" t="s">
        <v>1056</v>
      </c>
      <c r="C492" s="99" t="s">
        <v>368</v>
      </c>
      <c r="D492" s="100" t="s">
        <v>484</v>
      </c>
      <c r="E492" s="154">
        <v>800000</v>
      </c>
      <c r="F492" s="154">
        <v>0</v>
      </c>
      <c r="G492" s="392">
        <v>0</v>
      </c>
      <c r="H492" s="99" t="s">
        <v>367</v>
      </c>
      <c r="I492" s="109" t="s">
        <v>483</v>
      </c>
      <c r="J492" s="227">
        <f>SUM(E475+E477+E479+E481+E484+E486+E488+E490+E492)</f>
        <v>15850500</v>
      </c>
      <c r="K492" s="144">
        <v>0</v>
      </c>
      <c r="L492" s="144">
        <v>0</v>
      </c>
    </row>
    <row r="493" spans="1:9" ht="20.25">
      <c r="A493" s="431"/>
      <c r="B493" s="414" t="s">
        <v>8</v>
      </c>
      <c r="C493" s="103" t="s">
        <v>369</v>
      </c>
      <c r="D493" s="170" t="s">
        <v>1048</v>
      </c>
      <c r="E493" s="414"/>
      <c r="F493" s="414"/>
      <c r="G493" s="156"/>
      <c r="H493" s="103" t="s">
        <v>366</v>
      </c>
      <c r="I493" s="187"/>
    </row>
    <row r="494" spans="1:4" ht="20.25">
      <c r="A494" s="432"/>
      <c r="D494" s="223" t="s">
        <v>1351</v>
      </c>
    </row>
    <row r="495" spans="1:9" ht="20.25">
      <c r="A495" s="473" t="s">
        <v>1671</v>
      </c>
      <c r="B495" s="473"/>
      <c r="C495" s="473"/>
      <c r="D495" s="473"/>
      <c r="E495" s="473"/>
      <c r="F495" s="473"/>
      <c r="G495" s="473"/>
      <c r="H495" s="473"/>
      <c r="I495" s="473"/>
    </row>
    <row r="496" spans="1:9" ht="20.25">
      <c r="A496" s="474" t="s">
        <v>1672</v>
      </c>
      <c r="B496" s="474"/>
      <c r="C496" s="474"/>
      <c r="D496" s="474"/>
      <c r="E496" s="474"/>
      <c r="F496" s="474"/>
      <c r="G496" s="474"/>
      <c r="H496" s="474"/>
      <c r="I496" s="474"/>
    </row>
    <row r="497" spans="1:9" ht="20.25">
      <c r="A497" s="475" t="s">
        <v>1673</v>
      </c>
      <c r="B497" s="475"/>
      <c r="C497" s="475"/>
      <c r="D497" s="475"/>
      <c r="E497" s="475"/>
      <c r="F497" s="475"/>
      <c r="G497" s="475"/>
      <c r="H497" s="475"/>
      <c r="I497" s="475"/>
    </row>
    <row r="498" spans="1:9" ht="20.25">
      <c r="A498" s="476" t="s">
        <v>43</v>
      </c>
      <c r="B498" s="478" t="s">
        <v>44</v>
      </c>
      <c r="C498" s="478" t="s">
        <v>45</v>
      </c>
      <c r="D498" s="480" t="s">
        <v>46</v>
      </c>
      <c r="E498" s="482" t="s">
        <v>47</v>
      </c>
      <c r="F498" s="483"/>
      <c r="G498" s="484"/>
      <c r="H498" s="225" t="s">
        <v>1195</v>
      </c>
      <c r="I498" s="225" t="s">
        <v>1197</v>
      </c>
    </row>
    <row r="499" spans="1:9" ht="20.25">
      <c r="A499" s="477"/>
      <c r="B499" s="479"/>
      <c r="C499" s="479"/>
      <c r="D499" s="481"/>
      <c r="E499" s="171">
        <v>2557</v>
      </c>
      <c r="F499" s="171">
        <v>2558</v>
      </c>
      <c r="G499" s="171">
        <v>2559</v>
      </c>
      <c r="H499" s="224" t="s">
        <v>1194</v>
      </c>
      <c r="I499" s="224" t="s">
        <v>1196</v>
      </c>
    </row>
    <row r="500" spans="1:9" ht="20.25">
      <c r="A500" s="172">
        <v>1.1</v>
      </c>
      <c r="B500" s="173" t="s">
        <v>365</v>
      </c>
      <c r="C500" s="164"/>
      <c r="D500" s="174"/>
      <c r="E500" s="241"/>
      <c r="F500" s="241"/>
      <c r="G500" s="241"/>
      <c r="H500" s="164"/>
      <c r="I500" s="176"/>
    </row>
    <row r="501" spans="1:9" ht="20.25">
      <c r="A501" s="147">
        <v>166</v>
      </c>
      <c r="B501" s="85" t="s">
        <v>1054</v>
      </c>
      <c r="C501" s="99" t="s">
        <v>368</v>
      </c>
      <c r="D501" s="100" t="s">
        <v>484</v>
      </c>
      <c r="E501" s="154">
        <v>1100000</v>
      </c>
      <c r="F501" s="154">
        <v>0</v>
      </c>
      <c r="G501" s="154">
        <v>0</v>
      </c>
      <c r="H501" s="99" t="s">
        <v>367</v>
      </c>
      <c r="I501" s="109" t="s">
        <v>483</v>
      </c>
    </row>
    <row r="502" spans="1:9" ht="20.25">
      <c r="A502" s="147"/>
      <c r="B502" s="105" t="s">
        <v>1055</v>
      </c>
      <c r="C502" s="99" t="s">
        <v>369</v>
      </c>
      <c r="D502" s="98" t="s">
        <v>1058</v>
      </c>
      <c r="E502" s="154"/>
      <c r="F502" s="154"/>
      <c r="G502" s="154"/>
      <c r="H502" s="99" t="s">
        <v>366</v>
      </c>
      <c r="I502" s="109"/>
    </row>
    <row r="503" spans="1:9" ht="20.25">
      <c r="A503" s="147"/>
      <c r="B503" s="85"/>
      <c r="C503" s="99"/>
      <c r="D503" s="100" t="s">
        <v>794</v>
      </c>
      <c r="E503" s="154"/>
      <c r="F503" s="154"/>
      <c r="G503" s="154"/>
      <c r="H503" s="99"/>
      <c r="I503" s="109"/>
    </row>
    <row r="504" spans="1:9" ht="20.25">
      <c r="A504" s="147">
        <v>167</v>
      </c>
      <c r="B504" s="85" t="s">
        <v>405</v>
      </c>
      <c r="C504" s="99" t="s">
        <v>368</v>
      </c>
      <c r="D504" s="100" t="s">
        <v>1870</v>
      </c>
      <c r="E504" s="154">
        <v>90000</v>
      </c>
      <c r="F504" s="154">
        <v>0</v>
      </c>
      <c r="G504" s="154">
        <v>0</v>
      </c>
      <c r="H504" s="99" t="s">
        <v>367</v>
      </c>
      <c r="I504" s="109" t="s">
        <v>483</v>
      </c>
    </row>
    <row r="505" spans="1:9" ht="20.25">
      <c r="A505" s="147"/>
      <c r="B505" s="85"/>
      <c r="C505" s="99" t="s">
        <v>369</v>
      </c>
      <c r="D505" s="100" t="s">
        <v>136</v>
      </c>
      <c r="E505" s="154"/>
      <c r="F505" s="154"/>
      <c r="G505" s="154"/>
      <c r="H505" s="182" t="s">
        <v>366</v>
      </c>
      <c r="I505" s="109"/>
    </row>
    <row r="506" spans="1:9" ht="20.25">
      <c r="A506" s="147"/>
      <c r="B506" s="85"/>
      <c r="C506" s="99"/>
      <c r="D506" s="98"/>
      <c r="E506" s="154"/>
      <c r="F506" s="154"/>
      <c r="G506" s="154"/>
      <c r="H506" s="99"/>
      <c r="I506" s="109"/>
    </row>
    <row r="507" spans="1:9" ht="20.25">
      <c r="A507" s="147"/>
      <c r="B507" s="85"/>
      <c r="C507" s="99"/>
      <c r="D507" s="100"/>
      <c r="E507" s="154"/>
      <c r="F507" s="154"/>
      <c r="G507" s="154"/>
      <c r="H507" s="99"/>
      <c r="I507" s="109"/>
    </row>
    <row r="508" spans="1:9" ht="20.25">
      <c r="A508" s="147"/>
      <c r="B508" s="85"/>
      <c r="C508" s="99"/>
      <c r="D508" s="98"/>
      <c r="E508" s="154"/>
      <c r="F508" s="154"/>
      <c r="G508" s="154"/>
      <c r="H508" s="99"/>
      <c r="I508" s="109"/>
    </row>
    <row r="509" spans="1:9" ht="20.25">
      <c r="A509" s="147"/>
      <c r="B509" s="85"/>
      <c r="C509" s="99"/>
      <c r="D509" s="98"/>
      <c r="E509" s="154"/>
      <c r="F509" s="154"/>
      <c r="G509" s="154"/>
      <c r="H509" s="99"/>
      <c r="I509" s="109"/>
    </row>
    <row r="510" spans="1:9" ht="20.25">
      <c r="A510" s="147"/>
      <c r="B510" s="85"/>
      <c r="C510" s="99"/>
      <c r="D510" s="100"/>
      <c r="E510" s="154"/>
      <c r="F510" s="154"/>
      <c r="G510" s="154"/>
      <c r="H510" s="99"/>
      <c r="I510" s="109"/>
    </row>
    <row r="511" spans="1:9" ht="20.25">
      <c r="A511" s="147"/>
      <c r="B511" s="85"/>
      <c r="C511" s="99"/>
      <c r="D511" s="98"/>
      <c r="E511" s="154"/>
      <c r="F511" s="154"/>
      <c r="G511" s="154"/>
      <c r="H511" s="99"/>
      <c r="I511" s="109"/>
    </row>
    <row r="512" spans="1:9" ht="20.25">
      <c r="A512" s="147"/>
      <c r="B512" s="85"/>
      <c r="C512" s="99"/>
      <c r="D512" s="98"/>
      <c r="E512" s="154"/>
      <c r="F512" s="154"/>
      <c r="G512" s="154"/>
      <c r="H512" s="99"/>
      <c r="I512" s="109"/>
    </row>
    <row r="513" spans="1:9" ht="20.25">
      <c r="A513" s="147"/>
      <c r="B513" s="85"/>
      <c r="C513" s="99"/>
      <c r="D513" s="98"/>
      <c r="E513" s="154"/>
      <c r="F513" s="154"/>
      <c r="G513" s="154"/>
      <c r="H513" s="99"/>
      <c r="I513" s="109"/>
    </row>
    <row r="514" spans="1:9" ht="20.25">
      <c r="A514" s="147"/>
      <c r="B514" s="85"/>
      <c r="C514" s="99"/>
      <c r="D514" s="98"/>
      <c r="E514" s="154"/>
      <c r="F514" s="154"/>
      <c r="G514" s="154"/>
      <c r="H514" s="99"/>
      <c r="I514" s="109"/>
    </row>
    <row r="515" spans="1:9" ht="20.25">
      <c r="A515" s="147"/>
      <c r="B515" s="85"/>
      <c r="C515" s="99"/>
      <c r="D515" s="398"/>
      <c r="E515" s="154"/>
      <c r="F515" s="154"/>
      <c r="G515" s="154"/>
      <c r="H515" s="99"/>
      <c r="I515" s="109"/>
    </row>
    <row r="516" spans="1:12" ht="20.25">
      <c r="A516" s="155"/>
      <c r="B516" s="414"/>
      <c r="C516" s="415"/>
      <c r="D516" s="416"/>
      <c r="E516" s="186"/>
      <c r="F516" s="150"/>
      <c r="G516" s="443"/>
      <c r="H516" s="103"/>
      <c r="I516" s="109"/>
      <c r="J516" s="227">
        <f>SUM(E501:E516)</f>
        <v>1190000</v>
      </c>
      <c r="K516" s="442">
        <f>SUM(F501:F516)</f>
        <v>0</v>
      </c>
      <c r="L516" s="442">
        <f>SUM(G501:G516)</f>
        <v>0</v>
      </c>
    </row>
    <row r="517" spans="1:9" ht="21.75" thickBot="1">
      <c r="A517" s="486" t="s">
        <v>95</v>
      </c>
      <c r="B517" s="487"/>
      <c r="C517" s="487"/>
      <c r="D517" s="488"/>
      <c r="E517" s="248">
        <f>J23+J50+J77+J103+J128+J154+J180+J206+J233+J258+J284+J310+J336+J362+J390+J414+J440+J467+J492+J516</f>
        <v>66661720</v>
      </c>
      <c r="F517" s="248">
        <f>K23+K50+K77+K103+K128+K154+K180+K206+K233+K258+K284+K310+K336+K362+K390+K414+K440+K467+K492</f>
        <v>21450000</v>
      </c>
      <c r="G517" s="248">
        <f>L23+L50+L77+L103+L128+L154+L180+L206+L233+L258+L284+L310+L336+L362+L390+L414+L440+L467+L492</f>
        <v>22028000</v>
      </c>
      <c r="H517" s="248">
        <f>E517+F517+G517</f>
        <v>110139720</v>
      </c>
      <c r="I517" s="249"/>
    </row>
    <row r="518" ht="21" thickTop="1">
      <c r="D518" s="223" t="s">
        <v>1057</v>
      </c>
    </row>
  </sheetData>
  <sheetProtection/>
  <mergeCells count="166">
    <mergeCell ref="A517:D517"/>
    <mergeCell ref="B446:B447"/>
    <mergeCell ref="C446:C447"/>
    <mergeCell ref="D446:D447"/>
    <mergeCell ref="A470:I470"/>
    <mergeCell ref="A471:I471"/>
    <mergeCell ref="A472:A473"/>
    <mergeCell ref="B472:B473"/>
    <mergeCell ref="A469:I469"/>
    <mergeCell ref="C472:C473"/>
    <mergeCell ref="E446:G446"/>
    <mergeCell ref="A420:A421"/>
    <mergeCell ref="B420:B421"/>
    <mergeCell ref="C420:C421"/>
    <mergeCell ref="D420:D421"/>
    <mergeCell ref="E420:G420"/>
    <mergeCell ref="A443:I443"/>
    <mergeCell ref="A444:I444"/>
    <mergeCell ref="A445:I445"/>
    <mergeCell ref="A446:A447"/>
    <mergeCell ref="A418:I418"/>
    <mergeCell ref="A394:A395"/>
    <mergeCell ref="B394:B395"/>
    <mergeCell ref="C394:C395"/>
    <mergeCell ref="D394:D395"/>
    <mergeCell ref="C368:C369"/>
    <mergeCell ref="D368:D369"/>
    <mergeCell ref="E368:G368"/>
    <mergeCell ref="A368:A369"/>
    <mergeCell ref="B368:B369"/>
    <mergeCell ref="A389:D389"/>
    <mergeCell ref="A391:I391"/>
    <mergeCell ref="A392:I392"/>
    <mergeCell ref="A393:I393"/>
    <mergeCell ref="E394:G394"/>
    <mergeCell ref="A417:I417"/>
    <mergeCell ref="A287:I287"/>
    <mergeCell ref="A264:A265"/>
    <mergeCell ref="B264:B265"/>
    <mergeCell ref="C264:C265"/>
    <mergeCell ref="D264:D265"/>
    <mergeCell ref="A315:I315"/>
    <mergeCell ref="A289:I289"/>
    <mergeCell ref="A339:I339"/>
    <mergeCell ref="A340:I340"/>
    <mergeCell ref="A342:A343"/>
    <mergeCell ref="B342:B343"/>
    <mergeCell ref="A341:I341"/>
    <mergeCell ref="E316:G316"/>
    <mergeCell ref="E342:G342"/>
    <mergeCell ref="A316:A317"/>
    <mergeCell ref="B316:B317"/>
    <mergeCell ref="C316:C317"/>
    <mergeCell ref="A261:I261"/>
    <mergeCell ref="A262:I262"/>
    <mergeCell ref="A263:I263"/>
    <mergeCell ref="E264:G264"/>
    <mergeCell ref="A290:A291"/>
    <mergeCell ref="B290:B291"/>
    <mergeCell ref="C290:C291"/>
    <mergeCell ref="D290:D291"/>
    <mergeCell ref="E290:G290"/>
    <mergeCell ref="A288:I288"/>
    <mergeCell ref="D186:D187"/>
    <mergeCell ref="E186:G186"/>
    <mergeCell ref="A27:I27"/>
    <mergeCell ref="A53:I53"/>
    <mergeCell ref="C56:C57"/>
    <mergeCell ref="D56:D57"/>
    <mergeCell ref="B82:B83"/>
    <mergeCell ref="C82:C83"/>
    <mergeCell ref="A131:I131"/>
    <mergeCell ref="A157:I157"/>
    <mergeCell ref="A1:I1"/>
    <mergeCell ref="A2:I2"/>
    <mergeCell ref="A3:I3"/>
    <mergeCell ref="A4:I4"/>
    <mergeCell ref="A5:I5"/>
    <mergeCell ref="A6:I6"/>
    <mergeCell ref="A54:I54"/>
    <mergeCell ref="A55:I55"/>
    <mergeCell ref="A7:A8"/>
    <mergeCell ref="E30:G30"/>
    <mergeCell ref="D82:D83"/>
    <mergeCell ref="E82:G82"/>
    <mergeCell ref="D30:D31"/>
    <mergeCell ref="E108:G108"/>
    <mergeCell ref="A105:I105"/>
    <mergeCell ref="A133:I133"/>
    <mergeCell ref="A56:A57"/>
    <mergeCell ref="B56:B57"/>
    <mergeCell ref="A134:A135"/>
    <mergeCell ref="B134:B135"/>
    <mergeCell ref="A79:I79"/>
    <mergeCell ref="A107:I107"/>
    <mergeCell ref="C108:C109"/>
    <mergeCell ref="D108:D109"/>
    <mergeCell ref="A106:I106"/>
    <mergeCell ref="A158:I158"/>
    <mergeCell ref="A159:I159"/>
    <mergeCell ref="A28:I28"/>
    <mergeCell ref="A29:I29"/>
    <mergeCell ref="A80:I80"/>
    <mergeCell ref="A81:I81"/>
    <mergeCell ref="E56:G56"/>
    <mergeCell ref="A82:A83"/>
    <mergeCell ref="A108:A109"/>
    <mergeCell ref="B108:B109"/>
    <mergeCell ref="A183:I183"/>
    <mergeCell ref="B7:B8"/>
    <mergeCell ref="C7:C8"/>
    <mergeCell ref="D7:D8"/>
    <mergeCell ref="E7:G7"/>
    <mergeCell ref="A30:A31"/>
    <mergeCell ref="B30:B31"/>
    <mergeCell ref="C30:C31"/>
    <mergeCell ref="A132:I132"/>
    <mergeCell ref="A184:I184"/>
    <mergeCell ref="A185:I185"/>
    <mergeCell ref="C134:C135"/>
    <mergeCell ref="D134:D135"/>
    <mergeCell ref="E134:G134"/>
    <mergeCell ref="A160:A161"/>
    <mergeCell ref="B160:B161"/>
    <mergeCell ref="C160:C161"/>
    <mergeCell ref="D160:D161"/>
    <mergeCell ref="E160:G160"/>
    <mergeCell ref="A186:A187"/>
    <mergeCell ref="A212:A213"/>
    <mergeCell ref="B212:B213"/>
    <mergeCell ref="C212:C213"/>
    <mergeCell ref="B186:B187"/>
    <mergeCell ref="C186:C187"/>
    <mergeCell ref="D212:D213"/>
    <mergeCell ref="E212:G212"/>
    <mergeCell ref="A209:I209"/>
    <mergeCell ref="A210:I210"/>
    <mergeCell ref="A211:I211"/>
    <mergeCell ref="E238:G238"/>
    <mergeCell ref="A235:I235"/>
    <mergeCell ref="A236:I236"/>
    <mergeCell ref="A237:I237"/>
    <mergeCell ref="A238:A239"/>
    <mergeCell ref="B238:B239"/>
    <mergeCell ref="C238:C239"/>
    <mergeCell ref="D238:D239"/>
    <mergeCell ref="D316:D317"/>
    <mergeCell ref="A314:I314"/>
    <mergeCell ref="A313:I313"/>
    <mergeCell ref="D472:D473"/>
    <mergeCell ref="E472:G472"/>
    <mergeCell ref="C342:C343"/>
    <mergeCell ref="D342:D343"/>
    <mergeCell ref="A365:I365"/>
    <mergeCell ref="A366:I366"/>
    <mergeCell ref="A367:I367"/>
    <mergeCell ref="A363:D363"/>
    <mergeCell ref="A495:I495"/>
    <mergeCell ref="A496:I496"/>
    <mergeCell ref="A497:I497"/>
    <mergeCell ref="A498:A499"/>
    <mergeCell ref="B498:B499"/>
    <mergeCell ref="C498:C499"/>
    <mergeCell ref="D498:D499"/>
    <mergeCell ref="E498:G498"/>
    <mergeCell ref="A419:I419"/>
  </mergeCells>
  <printOptions/>
  <pageMargins left="0.43" right="0.17" top="0.76" bottom="0.22" header="0.5" footer="0.1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216"/>
  <sheetViews>
    <sheetView zoomScalePageLayoutView="0" workbookViewId="0" topLeftCell="A202">
      <selection activeCell="E215" sqref="E215"/>
    </sheetView>
  </sheetViews>
  <sheetFormatPr defaultColWidth="9.140625" defaultRowHeight="12.75"/>
  <cols>
    <col min="1" max="1" width="4.421875" style="221" bestFit="1" customWidth="1"/>
    <col min="2" max="2" width="39.140625" style="144" customWidth="1"/>
    <col min="3" max="3" width="17.421875" style="222" customWidth="1"/>
    <col min="4" max="4" width="17.28125" style="223" customWidth="1"/>
    <col min="5" max="5" width="12.8515625" style="227" customWidth="1"/>
    <col min="6" max="7" width="12.7109375" style="227" customWidth="1"/>
    <col min="8" max="8" width="16.7109375" style="222" customWidth="1"/>
    <col min="9" max="9" width="9.7109375" style="221" customWidth="1"/>
    <col min="10" max="11" width="12.8515625" style="144" customWidth="1"/>
    <col min="12" max="12" width="12.00390625" style="144" customWidth="1"/>
    <col min="13" max="16384" width="9.140625" style="144" customWidth="1"/>
  </cols>
  <sheetData>
    <row r="1" spans="1:9" ht="20.25">
      <c r="A1" s="485" t="s">
        <v>1669</v>
      </c>
      <c r="B1" s="485"/>
      <c r="C1" s="485"/>
      <c r="D1" s="485"/>
      <c r="E1" s="485"/>
      <c r="F1" s="485"/>
      <c r="G1" s="485"/>
      <c r="H1" s="485"/>
      <c r="I1" s="485"/>
    </row>
    <row r="2" spans="1:9" ht="20.25">
      <c r="A2" s="485" t="s">
        <v>1670</v>
      </c>
      <c r="B2" s="485"/>
      <c r="C2" s="485"/>
      <c r="D2" s="485"/>
      <c r="E2" s="485"/>
      <c r="F2" s="485"/>
      <c r="G2" s="485"/>
      <c r="H2" s="485"/>
      <c r="I2" s="485"/>
    </row>
    <row r="3" spans="1:9" ht="20.25">
      <c r="A3" s="485" t="s">
        <v>1435</v>
      </c>
      <c r="B3" s="485"/>
      <c r="C3" s="485"/>
      <c r="D3" s="485"/>
      <c r="E3" s="485"/>
      <c r="F3" s="485"/>
      <c r="G3" s="485"/>
      <c r="H3" s="485"/>
      <c r="I3" s="485"/>
    </row>
    <row r="4" spans="1:9" ht="20.25">
      <c r="A4" s="473" t="s">
        <v>1671</v>
      </c>
      <c r="B4" s="473"/>
      <c r="C4" s="473"/>
      <c r="D4" s="473"/>
      <c r="E4" s="473"/>
      <c r="F4" s="473"/>
      <c r="G4" s="473"/>
      <c r="H4" s="473"/>
      <c r="I4" s="473"/>
    </row>
    <row r="5" spans="1:9" ht="20.25">
      <c r="A5" s="474" t="s">
        <v>1672</v>
      </c>
      <c r="B5" s="474"/>
      <c r="C5" s="474"/>
      <c r="D5" s="474"/>
      <c r="E5" s="474"/>
      <c r="F5" s="474"/>
      <c r="G5" s="474"/>
      <c r="H5" s="474"/>
      <c r="I5" s="474"/>
    </row>
    <row r="6" spans="1:9" ht="20.25">
      <c r="A6" s="475" t="s">
        <v>759</v>
      </c>
      <c r="B6" s="475"/>
      <c r="C6" s="475"/>
      <c r="D6" s="475"/>
      <c r="E6" s="475"/>
      <c r="F6" s="475"/>
      <c r="G6" s="475"/>
      <c r="H6" s="475"/>
      <c r="I6" s="475"/>
    </row>
    <row r="7" spans="1:9" ht="20.25">
      <c r="A7" s="476" t="s">
        <v>43</v>
      </c>
      <c r="B7" s="478" t="s">
        <v>44</v>
      </c>
      <c r="C7" s="478" t="s">
        <v>45</v>
      </c>
      <c r="D7" s="480" t="s">
        <v>46</v>
      </c>
      <c r="E7" s="489" t="s">
        <v>47</v>
      </c>
      <c r="F7" s="490"/>
      <c r="G7" s="491"/>
      <c r="H7" s="225" t="s">
        <v>1195</v>
      </c>
      <c r="I7" s="225" t="s">
        <v>1197</v>
      </c>
    </row>
    <row r="8" spans="1:9" ht="20.25">
      <c r="A8" s="477"/>
      <c r="B8" s="479"/>
      <c r="C8" s="479"/>
      <c r="D8" s="481"/>
      <c r="E8" s="265">
        <v>2557</v>
      </c>
      <c r="F8" s="265">
        <v>2558</v>
      </c>
      <c r="G8" s="265">
        <v>2559</v>
      </c>
      <c r="H8" s="224" t="s">
        <v>1194</v>
      </c>
      <c r="I8" s="224" t="s">
        <v>1196</v>
      </c>
    </row>
    <row r="9" spans="1:11" ht="20.25">
      <c r="A9" s="251">
        <v>1.2</v>
      </c>
      <c r="B9" s="173" t="s">
        <v>370</v>
      </c>
      <c r="C9" s="164"/>
      <c r="D9" s="174"/>
      <c r="E9" s="241"/>
      <c r="F9" s="241"/>
      <c r="G9" s="241"/>
      <c r="H9" s="164"/>
      <c r="I9" s="176"/>
      <c r="K9" s="144" t="s">
        <v>886</v>
      </c>
    </row>
    <row r="10" spans="1:9" ht="20.25">
      <c r="A10" s="252">
        <v>1</v>
      </c>
      <c r="B10" s="85" t="s">
        <v>437</v>
      </c>
      <c r="C10" s="99" t="s">
        <v>368</v>
      </c>
      <c r="D10" s="100" t="s">
        <v>439</v>
      </c>
      <c r="E10" s="226">
        <v>200000</v>
      </c>
      <c r="F10" s="226">
        <v>200000</v>
      </c>
      <c r="G10" s="226">
        <v>200000</v>
      </c>
      <c r="H10" s="99" t="s">
        <v>297</v>
      </c>
      <c r="I10" s="109" t="s">
        <v>483</v>
      </c>
    </row>
    <row r="11" spans="1:9" ht="20.25">
      <c r="A11" s="252"/>
      <c r="B11" s="85" t="s">
        <v>481</v>
      </c>
      <c r="C11" s="99" t="s">
        <v>438</v>
      </c>
      <c r="D11" s="100" t="s">
        <v>440</v>
      </c>
      <c r="E11" s="226"/>
      <c r="F11" s="226"/>
      <c r="G11" s="226"/>
      <c r="H11" s="99" t="s">
        <v>441</v>
      </c>
      <c r="I11" s="109"/>
    </row>
    <row r="12" spans="1:9" ht="20.25">
      <c r="A12" s="252">
        <v>2</v>
      </c>
      <c r="B12" s="85" t="s">
        <v>1469</v>
      </c>
      <c r="C12" s="99" t="s">
        <v>435</v>
      </c>
      <c r="D12" s="100" t="s">
        <v>433</v>
      </c>
      <c r="E12" s="226">
        <v>200000</v>
      </c>
      <c r="F12" s="154">
        <v>200000</v>
      </c>
      <c r="G12" s="154">
        <v>200000</v>
      </c>
      <c r="H12" s="99" t="s">
        <v>445</v>
      </c>
      <c r="I12" s="109" t="s">
        <v>483</v>
      </c>
    </row>
    <row r="13" spans="1:9" ht="20.25">
      <c r="A13" s="252"/>
      <c r="B13" s="253" t="s">
        <v>250</v>
      </c>
      <c r="C13" s="99" t="s">
        <v>436</v>
      </c>
      <c r="D13" s="100" t="s">
        <v>434</v>
      </c>
      <c r="E13" s="226"/>
      <c r="F13" s="226"/>
      <c r="G13" s="226"/>
      <c r="H13" s="99" t="s">
        <v>455</v>
      </c>
      <c r="I13" s="109"/>
    </row>
    <row r="14" spans="1:9" ht="20.25">
      <c r="A14" s="252">
        <v>3</v>
      </c>
      <c r="B14" s="85" t="s">
        <v>1472</v>
      </c>
      <c r="C14" s="99" t="s">
        <v>447</v>
      </c>
      <c r="D14" s="100" t="s">
        <v>482</v>
      </c>
      <c r="E14" s="226">
        <v>200000</v>
      </c>
      <c r="F14" s="226">
        <v>0</v>
      </c>
      <c r="G14" s="226">
        <v>0</v>
      </c>
      <c r="H14" s="99" t="s">
        <v>460</v>
      </c>
      <c r="I14" s="109" t="s">
        <v>483</v>
      </c>
    </row>
    <row r="15" spans="1:9" ht="20.25">
      <c r="A15" s="252"/>
      <c r="B15" s="85"/>
      <c r="C15" s="99" t="s">
        <v>446</v>
      </c>
      <c r="D15" s="100" t="s">
        <v>1828</v>
      </c>
      <c r="E15" s="226"/>
      <c r="F15" s="226"/>
      <c r="G15" s="226"/>
      <c r="H15" s="99" t="s">
        <v>461</v>
      </c>
      <c r="I15" s="109"/>
    </row>
    <row r="16" spans="1:9" ht="20.25">
      <c r="A16" s="252">
        <v>4</v>
      </c>
      <c r="B16" s="85" t="s">
        <v>1474</v>
      </c>
      <c r="C16" s="99" t="s">
        <v>499</v>
      </c>
      <c r="D16" s="100" t="s">
        <v>1616</v>
      </c>
      <c r="E16" s="226">
        <v>0</v>
      </c>
      <c r="F16" s="154">
        <v>320000</v>
      </c>
      <c r="G16" s="226">
        <v>0</v>
      </c>
      <c r="H16" s="99" t="s">
        <v>1617</v>
      </c>
      <c r="I16" s="109" t="s">
        <v>483</v>
      </c>
    </row>
    <row r="17" spans="1:9" s="112" customFormat="1" ht="20.25">
      <c r="A17" s="252"/>
      <c r="B17" s="250" t="s">
        <v>1473</v>
      </c>
      <c r="C17" s="99"/>
      <c r="D17" s="107"/>
      <c r="E17" s="226"/>
      <c r="F17" s="235"/>
      <c r="G17" s="226"/>
      <c r="H17" s="99"/>
      <c r="I17" s="109"/>
    </row>
    <row r="18" spans="1:9" ht="20.25">
      <c r="A18" s="198">
        <v>5</v>
      </c>
      <c r="B18" s="85" t="s">
        <v>1470</v>
      </c>
      <c r="C18" s="99" t="s">
        <v>499</v>
      </c>
      <c r="D18" s="100" t="s">
        <v>1618</v>
      </c>
      <c r="E18" s="226">
        <v>0</v>
      </c>
      <c r="F18" s="226">
        <v>192000</v>
      </c>
      <c r="G18" s="226">
        <v>0</v>
      </c>
      <c r="H18" s="99" t="s">
        <v>1617</v>
      </c>
      <c r="I18" s="109" t="s">
        <v>483</v>
      </c>
    </row>
    <row r="19" spans="1:9" ht="21.75" customHeight="1">
      <c r="A19" s="198">
        <v>6</v>
      </c>
      <c r="B19" s="85" t="s">
        <v>1471</v>
      </c>
      <c r="C19" s="99" t="s">
        <v>499</v>
      </c>
      <c r="D19" s="100" t="s">
        <v>500</v>
      </c>
      <c r="E19" s="226"/>
      <c r="F19" s="150">
        <v>200000</v>
      </c>
      <c r="G19" s="226">
        <v>0</v>
      </c>
      <c r="H19" s="99" t="s">
        <v>1617</v>
      </c>
      <c r="I19" s="109" t="s">
        <v>483</v>
      </c>
    </row>
    <row r="20" spans="1:9" ht="20.25">
      <c r="A20" s="198"/>
      <c r="B20" s="85"/>
      <c r="C20" s="99"/>
      <c r="E20" s="226"/>
      <c r="G20" s="226"/>
      <c r="I20" s="198"/>
    </row>
    <row r="21" spans="1:9" ht="20.25">
      <c r="A21" s="252">
        <v>7</v>
      </c>
      <c r="B21" s="209" t="s">
        <v>1475</v>
      </c>
      <c r="C21" s="99" t="s">
        <v>248</v>
      </c>
      <c r="D21" s="254" t="s">
        <v>1481</v>
      </c>
      <c r="E21" s="226">
        <v>200000</v>
      </c>
      <c r="F21" s="234">
        <v>0</v>
      </c>
      <c r="G21" s="226">
        <v>0</v>
      </c>
      <c r="H21" s="99" t="s">
        <v>10</v>
      </c>
      <c r="I21" s="109" t="s">
        <v>483</v>
      </c>
    </row>
    <row r="22" spans="1:9" ht="20.25">
      <c r="A22" s="252"/>
      <c r="B22" s="209"/>
      <c r="C22" s="99"/>
      <c r="D22" s="254"/>
      <c r="E22" s="226"/>
      <c r="F22" s="234"/>
      <c r="G22" s="226"/>
      <c r="H22" s="99" t="s">
        <v>1482</v>
      </c>
      <c r="I22" s="109"/>
    </row>
    <row r="23" spans="1:9" ht="21.75" customHeight="1">
      <c r="A23" s="252">
        <v>8</v>
      </c>
      <c r="B23" s="209" t="s">
        <v>1476</v>
      </c>
      <c r="C23" s="99" t="s">
        <v>9</v>
      </c>
      <c r="D23" s="254" t="s">
        <v>249</v>
      </c>
      <c r="E23" s="226">
        <v>100000</v>
      </c>
      <c r="F23" s="226">
        <v>0</v>
      </c>
      <c r="G23" s="226">
        <v>0</v>
      </c>
      <c r="H23" s="99" t="s">
        <v>10</v>
      </c>
      <c r="I23" s="109" t="s">
        <v>483</v>
      </c>
    </row>
    <row r="24" spans="1:12" ht="20.25">
      <c r="A24" s="252"/>
      <c r="B24" s="85"/>
      <c r="C24" s="99"/>
      <c r="D24" s="100"/>
      <c r="E24" s="226"/>
      <c r="F24" s="226"/>
      <c r="G24" s="226"/>
      <c r="H24" s="99" t="s">
        <v>1482</v>
      </c>
      <c r="I24" s="109"/>
      <c r="J24" s="227"/>
      <c r="K24" s="227"/>
      <c r="L24" s="227"/>
    </row>
    <row r="25" spans="1:9" ht="20.25">
      <c r="A25" s="252">
        <v>9</v>
      </c>
      <c r="B25" s="181" t="s">
        <v>1477</v>
      </c>
      <c r="C25" s="99" t="s">
        <v>1653</v>
      </c>
      <c r="D25" s="100" t="s">
        <v>1616</v>
      </c>
      <c r="E25" s="226">
        <v>0</v>
      </c>
      <c r="F25" s="154">
        <v>600000</v>
      </c>
      <c r="G25" s="154">
        <v>600000</v>
      </c>
      <c r="H25" s="99" t="s">
        <v>493</v>
      </c>
      <c r="I25" s="109" t="s">
        <v>483</v>
      </c>
    </row>
    <row r="26" spans="1:12" ht="22.5" customHeight="1">
      <c r="A26" s="255"/>
      <c r="B26" s="184" t="s">
        <v>1478</v>
      </c>
      <c r="C26" s="103" t="s">
        <v>1654</v>
      </c>
      <c r="D26" s="104"/>
      <c r="E26" s="231"/>
      <c r="F26" s="231"/>
      <c r="G26" s="231"/>
      <c r="H26" s="103" t="s">
        <v>1655</v>
      </c>
      <c r="I26" s="187"/>
      <c r="J26" s="227">
        <f>SUM(E10:E26)</f>
        <v>900000</v>
      </c>
      <c r="K26" s="227">
        <f>SUM(F10:F26)</f>
        <v>1712000</v>
      </c>
      <c r="L26" s="227">
        <f>SUM(G10:G26)</f>
        <v>1000000</v>
      </c>
    </row>
    <row r="27" spans="1:9" ht="22.5" customHeight="1">
      <c r="A27" s="257"/>
      <c r="B27" s="257"/>
      <c r="C27" s="257"/>
      <c r="D27" s="406">
        <v>47</v>
      </c>
      <c r="E27" s="235"/>
      <c r="F27" s="235"/>
      <c r="G27" s="235"/>
      <c r="H27" s="106"/>
      <c r="I27" s="115"/>
    </row>
    <row r="28" spans="1:9" ht="20.25">
      <c r="A28" s="473" t="s">
        <v>1671</v>
      </c>
      <c r="B28" s="473"/>
      <c r="C28" s="473"/>
      <c r="D28" s="473"/>
      <c r="E28" s="473"/>
      <c r="F28" s="473"/>
      <c r="G28" s="473"/>
      <c r="H28" s="473"/>
      <c r="I28" s="473"/>
    </row>
    <row r="29" spans="1:9" ht="20.25">
      <c r="A29" s="474" t="s">
        <v>1672</v>
      </c>
      <c r="B29" s="474"/>
      <c r="C29" s="474"/>
      <c r="D29" s="474"/>
      <c r="E29" s="474"/>
      <c r="F29" s="474"/>
      <c r="G29" s="474"/>
      <c r="H29" s="474"/>
      <c r="I29" s="474"/>
    </row>
    <row r="30" spans="1:9" ht="20.25">
      <c r="A30" s="475" t="s">
        <v>759</v>
      </c>
      <c r="B30" s="475"/>
      <c r="C30" s="475"/>
      <c r="D30" s="475"/>
      <c r="E30" s="475"/>
      <c r="F30" s="475"/>
      <c r="G30" s="475"/>
      <c r="H30" s="475"/>
      <c r="I30" s="475"/>
    </row>
    <row r="31" spans="1:9" ht="20.25">
      <c r="A31" s="476" t="s">
        <v>43</v>
      </c>
      <c r="B31" s="478" t="s">
        <v>44</v>
      </c>
      <c r="C31" s="478" t="s">
        <v>45</v>
      </c>
      <c r="D31" s="480" t="s">
        <v>46</v>
      </c>
      <c r="E31" s="489" t="s">
        <v>47</v>
      </c>
      <c r="F31" s="490"/>
      <c r="G31" s="491"/>
      <c r="H31" s="225" t="s">
        <v>1195</v>
      </c>
      <c r="I31" s="225" t="s">
        <v>1197</v>
      </c>
    </row>
    <row r="32" spans="1:9" ht="20.25">
      <c r="A32" s="477"/>
      <c r="B32" s="479"/>
      <c r="C32" s="479"/>
      <c r="D32" s="481"/>
      <c r="E32" s="265">
        <v>2557</v>
      </c>
      <c r="F32" s="265">
        <v>2558</v>
      </c>
      <c r="G32" s="265">
        <v>2559</v>
      </c>
      <c r="H32" s="224" t="s">
        <v>1194</v>
      </c>
      <c r="I32" s="224" t="s">
        <v>1196</v>
      </c>
    </row>
    <row r="33" spans="1:9" ht="21.75" customHeight="1">
      <c r="A33" s="251">
        <v>1.2</v>
      </c>
      <c r="B33" s="173" t="s">
        <v>370</v>
      </c>
      <c r="C33" s="164"/>
      <c r="D33" s="174"/>
      <c r="E33" s="241"/>
      <c r="F33" s="241"/>
      <c r="G33" s="241"/>
      <c r="H33" s="164"/>
      <c r="I33" s="176"/>
    </row>
    <row r="34" spans="1:9" ht="20.25">
      <c r="A34" s="252">
        <v>10</v>
      </c>
      <c r="B34" s="101" t="s">
        <v>1479</v>
      </c>
      <c r="C34" s="99" t="s">
        <v>499</v>
      </c>
      <c r="D34" s="100" t="s">
        <v>482</v>
      </c>
      <c r="E34" s="226">
        <v>400000</v>
      </c>
      <c r="F34" s="434" t="s">
        <v>459</v>
      </c>
      <c r="G34" s="226">
        <v>0</v>
      </c>
      <c r="H34" s="99" t="s">
        <v>460</v>
      </c>
      <c r="I34" s="109" t="s">
        <v>483</v>
      </c>
    </row>
    <row r="35" spans="1:9" ht="20.25">
      <c r="A35" s="252"/>
      <c r="B35" s="101" t="s">
        <v>1480</v>
      </c>
      <c r="C35" s="99" t="s">
        <v>1198</v>
      </c>
      <c r="D35" s="100" t="s">
        <v>1828</v>
      </c>
      <c r="E35" s="226"/>
      <c r="F35" s="226"/>
      <c r="G35" s="226"/>
      <c r="H35" s="99" t="s">
        <v>461</v>
      </c>
      <c r="I35" s="109"/>
    </row>
    <row r="36" spans="1:9" ht="20.25">
      <c r="A36" s="252">
        <v>11</v>
      </c>
      <c r="B36" s="101" t="s">
        <v>562</v>
      </c>
      <c r="C36" s="99" t="s">
        <v>435</v>
      </c>
      <c r="D36" s="258" t="s">
        <v>563</v>
      </c>
      <c r="E36" s="226">
        <v>100000</v>
      </c>
      <c r="F36" s="226">
        <v>0</v>
      </c>
      <c r="G36" s="226">
        <v>0</v>
      </c>
      <c r="H36" s="99" t="s">
        <v>460</v>
      </c>
      <c r="I36" s="109" t="s">
        <v>483</v>
      </c>
    </row>
    <row r="37" spans="1:9" ht="20.25">
      <c r="A37" s="252"/>
      <c r="B37" s="101"/>
      <c r="C37" s="99" t="s">
        <v>436</v>
      </c>
      <c r="D37" s="100"/>
      <c r="E37" s="226"/>
      <c r="F37" s="226"/>
      <c r="G37" s="226"/>
      <c r="H37" s="99" t="s">
        <v>461</v>
      </c>
      <c r="I37" s="109"/>
    </row>
    <row r="38" spans="1:9" ht="20.25">
      <c r="A38" s="252">
        <v>12</v>
      </c>
      <c r="B38" s="101" t="s">
        <v>660</v>
      </c>
      <c r="C38" s="99" t="s">
        <v>499</v>
      </c>
      <c r="D38" s="100" t="s">
        <v>564</v>
      </c>
      <c r="E38" s="226">
        <v>20000</v>
      </c>
      <c r="F38" s="226">
        <v>0</v>
      </c>
      <c r="G38" s="226">
        <v>0</v>
      </c>
      <c r="H38" s="99" t="s">
        <v>1617</v>
      </c>
      <c r="I38" s="109" t="s">
        <v>483</v>
      </c>
    </row>
    <row r="39" spans="1:9" ht="20.25">
      <c r="A39" s="252">
        <v>13</v>
      </c>
      <c r="B39" s="209" t="s">
        <v>567</v>
      </c>
      <c r="C39" s="99" t="s">
        <v>248</v>
      </c>
      <c r="D39" s="254" t="s">
        <v>568</v>
      </c>
      <c r="E39" s="226">
        <v>100000</v>
      </c>
      <c r="F39" s="234">
        <v>0</v>
      </c>
      <c r="G39" s="226">
        <v>0</v>
      </c>
      <c r="H39" s="99" t="s">
        <v>10</v>
      </c>
      <c r="I39" s="109" t="s">
        <v>483</v>
      </c>
    </row>
    <row r="40" spans="1:9" ht="20.25">
      <c r="A40" s="252"/>
      <c r="B40" s="209"/>
      <c r="C40" s="99"/>
      <c r="D40" s="254"/>
      <c r="E40" s="226"/>
      <c r="F40" s="234"/>
      <c r="G40" s="226"/>
      <c r="H40" s="99" t="s">
        <v>1482</v>
      </c>
      <c r="I40" s="109"/>
    </row>
    <row r="41" spans="1:9" ht="20.25">
      <c r="A41" s="252">
        <v>14</v>
      </c>
      <c r="B41" s="85" t="s">
        <v>576</v>
      </c>
      <c r="C41" s="99" t="s">
        <v>499</v>
      </c>
      <c r="D41" s="100" t="s">
        <v>1616</v>
      </c>
      <c r="E41" s="226">
        <v>100000</v>
      </c>
      <c r="F41" s="226">
        <v>0</v>
      </c>
      <c r="G41" s="226">
        <v>0</v>
      </c>
      <c r="H41" s="99" t="s">
        <v>1617</v>
      </c>
      <c r="I41" s="109" t="s">
        <v>483</v>
      </c>
    </row>
    <row r="42" spans="1:9" s="112" customFormat="1" ht="20.25">
      <c r="A42" s="252"/>
      <c r="B42" s="250"/>
      <c r="C42" s="99"/>
      <c r="D42" s="107"/>
      <c r="E42" s="226"/>
      <c r="F42" s="235"/>
      <c r="G42" s="226"/>
      <c r="H42" s="99"/>
      <c r="I42" s="109"/>
    </row>
    <row r="43" spans="1:9" ht="20.25">
      <c r="A43" s="252">
        <v>15</v>
      </c>
      <c r="B43" s="209" t="s">
        <v>607</v>
      </c>
      <c r="C43" s="99" t="s">
        <v>577</v>
      </c>
      <c r="D43" s="254" t="s">
        <v>578</v>
      </c>
      <c r="E43" s="226">
        <v>200000</v>
      </c>
      <c r="F43" s="226">
        <v>0</v>
      </c>
      <c r="G43" s="226">
        <v>0</v>
      </c>
      <c r="H43" s="99" t="s">
        <v>580</v>
      </c>
      <c r="I43" s="109" t="s">
        <v>483</v>
      </c>
    </row>
    <row r="44" spans="1:9" ht="20.25">
      <c r="A44" s="252"/>
      <c r="B44" s="209"/>
      <c r="C44" s="99"/>
      <c r="D44" s="254" t="s">
        <v>579</v>
      </c>
      <c r="E44" s="226"/>
      <c r="F44" s="234"/>
      <c r="G44" s="226"/>
      <c r="H44" s="99"/>
      <c r="I44" s="109"/>
    </row>
    <row r="45" spans="1:9" ht="20.25">
      <c r="A45" s="252">
        <v>16</v>
      </c>
      <c r="B45" s="209" t="s">
        <v>606</v>
      </c>
      <c r="C45" s="99" t="s">
        <v>499</v>
      </c>
      <c r="D45" s="144" t="s">
        <v>928</v>
      </c>
      <c r="E45" s="226">
        <v>300000</v>
      </c>
      <c r="F45" s="226">
        <v>0</v>
      </c>
      <c r="G45" s="226">
        <v>0</v>
      </c>
      <c r="H45" s="99" t="s">
        <v>1617</v>
      </c>
      <c r="I45" s="109" t="s">
        <v>483</v>
      </c>
    </row>
    <row r="46" spans="1:9" ht="20.25">
      <c r="A46" s="252"/>
      <c r="B46" s="209"/>
      <c r="C46" s="99"/>
      <c r="D46" s="254" t="s">
        <v>927</v>
      </c>
      <c r="E46" s="226"/>
      <c r="F46" s="234"/>
      <c r="G46" s="226"/>
      <c r="H46" s="99"/>
      <c r="I46" s="109"/>
    </row>
    <row r="47" spans="1:9" ht="20.25">
      <c r="A47" s="252">
        <v>17</v>
      </c>
      <c r="B47" s="209" t="s">
        <v>605</v>
      </c>
      <c r="C47" s="99" t="s">
        <v>577</v>
      </c>
      <c r="D47" s="254" t="s">
        <v>578</v>
      </c>
      <c r="E47" s="226">
        <v>500000</v>
      </c>
      <c r="F47" s="226">
        <v>0</v>
      </c>
      <c r="G47" s="226">
        <v>0</v>
      </c>
      <c r="H47" s="99" t="s">
        <v>580</v>
      </c>
      <c r="I47" s="109" t="s">
        <v>483</v>
      </c>
    </row>
    <row r="48" spans="1:9" ht="20.25">
      <c r="A48" s="252"/>
      <c r="B48" s="209"/>
      <c r="C48" s="99"/>
      <c r="D48" s="254" t="s">
        <v>584</v>
      </c>
      <c r="E48" s="226"/>
      <c r="F48" s="234"/>
      <c r="G48" s="226"/>
      <c r="H48" s="99"/>
      <c r="I48" s="109"/>
    </row>
    <row r="49" spans="1:9" ht="20.25">
      <c r="A49" s="252">
        <v>18</v>
      </c>
      <c r="B49" s="209" t="s">
        <v>604</v>
      </c>
      <c r="C49" s="99" t="s">
        <v>596</v>
      </c>
      <c r="D49" s="254" t="s">
        <v>929</v>
      </c>
      <c r="E49" s="226">
        <v>0</v>
      </c>
      <c r="F49" s="234">
        <v>300000</v>
      </c>
      <c r="G49" s="226">
        <v>0</v>
      </c>
      <c r="H49" s="99" t="s">
        <v>598</v>
      </c>
      <c r="I49" s="109" t="s">
        <v>483</v>
      </c>
    </row>
    <row r="50" spans="1:12" ht="20.25">
      <c r="A50" s="252"/>
      <c r="B50" s="209"/>
      <c r="C50" s="99" t="s">
        <v>597</v>
      </c>
      <c r="D50" s="152" t="s">
        <v>930</v>
      </c>
      <c r="E50" s="226"/>
      <c r="F50" s="234"/>
      <c r="G50" s="226"/>
      <c r="H50" s="99" t="s">
        <v>599</v>
      </c>
      <c r="I50" s="109"/>
      <c r="J50" s="227"/>
      <c r="K50" s="227"/>
      <c r="L50" s="227"/>
    </row>
    <row r="51" spans="1:12" ht="20.25">
      <c r="A51" s="252">
        <v>19</v>
      </c>
      <c r="B51" s="209" t="s">
        <v>603</v>
      </c>
      <c r="C51" s="99" t="s">
        <v>368</v>
      </c>
      <c r="D51" s="100" t="s">
        <v>932</v>
      </c>
      <c r="E51" s="226">
        <v>100000</v>
      </c>
      <c r="F51" s="226">
        <v>0</v>
      </c>
      <c r="G51" s="226">
        <v>0</v>
      </c>
      <c r="H51" s="99" t="s">
        <v>297</v>
      </c>
      <c r="I51" s="109" t="s">
        <v>483</v>
      </c>
      <c r="J51" s="227"/>
      <c r="K51" s="227"/>
      <c r="L51" s="227"/>
    </row>
    <row r="52" spans="1:12" ht="20.25">
      <c r="A52" s="255"/>
      <c r="B52" s="259"/>
      <c r="C52" s="103" t="s">
        <v>438</v>
      </c>
      <c r="D52" s="104"/>
      <c r="E52" s="231"/>
      <c r="F52" s="231"/>
      <c r="G52" s="231"/>
      <c r="H52" s="103" t="s">
        <v>441</v>
      </c>
      <c r="I52" s="187"/>
      <c r="J52" s="227">
        <f>SUM(E34:E52)</f>
        <v>1820000</v>
      </c>
      <c r="K52" s="227">
        <f>SUM(F34:F52)</f>
        <v>300000</v>
      </c>
      <c r="L52" s="227">
        <f>SUM(G34:G51)</f>
        <v>0</v>
      </c>
    </row>
    <row r="53" spans="1:9" ht="20.25">
      <c r="A53" s="256"/>
      <c r="B53" s="260"/>
      <c r="C53" s="106"/>
      <c r="D53" s="216"/>
      <c r="E53" s="235"/>
      <c r="F53" s="235"/>
      <c r="G53" s="235"/>
      <c r="H53" s="106"/>
      <c r="I53" s="115"/>
    </row>
    <row r="54" spans="1:9" ht="20.25">
      <c r="A54" s="256"/>
      <c r="B54" s="260"/>
      <c r="C54" s="106"/>
      <c r="D54" s="107" t="s">
        <v>745</v>
      </c>
      <c r="E54" s="235"/>
      <c r="F54" s="235"/>
      <c r="G54" s="235"/>
      <c r="H54" s="106"/>
      <c r="I54" s="115"/>
    </row>
    <row r="55" spans="1:9" ht="20.25">
      <c r="A55" s="473" t="s">
        <v>1671</v>
      </c>
      <c r="B55" s="473"/>
      <c r="C55" s="473"/>
      <c r="D55" s="473"/>
      <c r="E55" s="473"/>
      <c r="F55" s="473"/>
      <c r="G55" s="473"/>
      <c r="H55" s="473"/>
      <c r="I55" s="473"/>
    </row>
    <row r="56" spans="1:9" ht="20.25">
      <c r="A56" s="474" t="s">
        <v>1672</v>
      </c>
      <c r="B56" s="474"/>
      <c r="C56" s="474"/>
      <c r="D56" s="474"/>
      <c r="E56" s="474"/>
      <c r="F56" s="474"/>
      <c r="G56" s="474"/>
      <c r="H56" s="474"/>
      <c r="I56" s="474"/>
    </row>
    <row r="57" spans="1:9" ht="20.25">
      <c r="A57" s="475" t="s">
        <v>759</v>
      </c>
      <c r="B57" s="475"/>
      <c r="C57" s="475"/>
      <c r="D57" s="475"/>
      <c r="E57" s="475"/>
      <c r="F57" s="475"/>
      <c r="G57" s="475"/>
      <c r="H57" s="475"/>
      <c r="I57" s="475"/>
    </row>
    <row r="58" spans="1:9" ht="20.25">
      <c r="A58" s="476" t="s">
        <v>43</v>
      </c>
      <c r="B58" s="478" t="s">
        <v>44</v>
      </c>
      <c r="C58" s="478" t="s">
        <v>45</v>
      </c>
      <c r="D58" s="480" t="s">
        <v>46</v>
      </c>
      <c r="E58" s="489" t="s">
        <v>47</v>
      </c>
      <c r="F58" s="490"/>
      <c r="G58" s="491"/>
      <c r="H58" s="225" t="s">
        <v>1195</v>
      </c>
      <c r="I58" s="225" t="s">
        <v>1197</v>
      </c>
    </row>
    <row r="59" spans="1:9" ht="20.25">
      <c r="A59" s="477"/>
      <c r="B59" s="479"/>
      <c r="C59" s="479"/>
      <c r="D59" s="481"/>
      <c r="E59" s="265">
        <v>2557</v>
      </c>
      <c r="F59" s="265">
        <v>2558</v>
      </c>
      <c r="G59" s="265">
        <v>2559</v>
      </c>
      <c r="H59" s="224" t="s">
        <v>1194</v>
      </c>
      <c r="I59" s="224" t="s">
        <v>1196</v>
      </c>
    </row>
    <row r="60" spans="1:9" ht="20.25">
      <c r="A60" s="251">
        <v>1.2</v>
      </c>
      <c r="B60" s="173" t="s">
        <v>370</v>
      </c>
      <c r="C60" s="261"/>
      <c r="D60" s="262"/>
      <c r="E60" s="233"/>
      <c r="F60" s="233"/>
      <c r="G60" s="233"/>
      <c r="H60" s="198"/>
      <c r="I60" s="198"/>
    </row>
    <row r="61" spans="1:9" ht="20.25">
      <c r="A61" s="109">
        <v>20</v>
      </c>
      <c r="B61" s="85" t="s">
        <v>611</v>
      </c>
      <c r="C61" s="99" t="s">
        <v>960</v>
      </c>
      <c r="D61" s="100" t="s">
        <v>931</v>
      </c>
      <c r="E61" s="226">
        <v>300000</v>
      </c>
      <c r="F61" s="226">
        <v>0</v>
      </c>
      <c r="G61" s="226">
        <v>0</v>
      </c>
      <c r="H61" s="99" t="s">
        <v>445</v>
      </c>
      <c r="I61" s="109" t="s">
        <v>483</v>
      </c>
    </row>
    <row r="62" spans="1:9" ht="20.25">
      <c r="A62" s="109"/>
      <c r="B62" s="85"/>
      <c r="C62" s="99" t="s">
        <v>961</v>
      </c>
      <c r="D62" s="100"/>
      <c r="E62" s="226"/>
      <c r="F62" s="226"/>
      <c r="G62" s="226"/>
      <c r="H62" s="99" t="s">
        <v>455</v>
      </c>
      <c r="I62" s="109"/>
    </row>
    <row r="63" spans="1:9" ht="20.25">
      <c r="A63" s="109">
        <v>21</v>
      </c>
      <c r="B63" s="101" t="s">
        <v>612</v>
      </c>
      <c r="C63" s="99" t="s">
        <v>1833</v>
      </c>
      <c r="D63" s="100" t="s">
        <v>933</v>
      </c>
      <c r="E63" s="226">
        <v>500000</v>
      </c>
      <c r="F63" s="226">
        <v>0</v>
      </c>
      <c r="G63" s="226">
        <v>0</v>
      </c>
      <c r="H63" s="99" t="s">
        <v>460</v>
      </c>
      <c r="I63" s="109" t="s">
        <v>483</v>
      </c>
    </row>
    <row r="64" spans="1:9" ht="20.25">
      <c r="A64" s="109"/>
      <c r="B64" s="85"/>
      <c r="C64" s="99" t="s">
        <v>499</v>
      </c>
      <c r="D64" s="100"/>
      <c r="E64" s="226"/>
      <c r="F64" s="226"/>
      <c r="G64" s="226"/>
      <c r="H64" s="99" t="s">
        <v>461</v>
      </c>
      <c r="I64" s="109"/>
    </row>
    <row r="65" spans="1:9" ht="20.25">
      <c r="A65" s="109">
        <v>22</v>
      </c>
      <c r="B65" s="85" t="s">
        <v>616</v>
      </c>
      <c r="C65" s="99" t="s">
        <v>1833</v>
      </c>
      <c r="D65" s="100" t="s">
        <v>934</v>
      </c>
      <c r="E65" s="226">
        <v>1600000</v>
      </c>
      <c r="F65" s="226">
        <v>0</v>
      </c>
      <c r="G65" s="226">
        <v>0</v>
      </c>
      <c r="H65" s="99" t="s">
        <v>460</v>
      </c>
      <c r="I65" s="109" t="s">
        <v>483</v>
      </c>
    </row>
    <row r="66" spans="1:9" ht="20.25">
      <c r="A66" s="109"/>
      <c r="B66" s="85" t="s">
        <v>661</v>
      </c>
      <c r="C66" s="99" t="s">
        <v>499</v>
      </c>
      <c r="D66" s="100" t="s">
        <v>935</v>
      </c>
      <c r="E66" s="226"/>
      <c r="F66" s="226"/>
      <c r="G66" s="226"/>
      <c r="H66" s="99" t="s">
        <v>461</v>
      </c>
      <c r="I66" s="109"/>
    </row>
    <row r="67" spans="1:9" ht="20.25">
      <c r="A67" s="109">
        <v>23</v>
      </c>
      <c r="B67" s="85" t="s">
        <v>617</v>
      </c>
      <c r="C67" s="99" t="s">
        <v>624</v>
      </c>
      <c r="D67" s="100" t="s">
        <v>936</v>
      </c>
      <c r="E67" s="154">
        <v>100000</v>
      </c>
      <c r="F67" s="226">
        <v>0</v>
      </c>
      <c r="G67" s="226">
        <v>0</v>
      </c>
      <c r="H67" s="99" t="s">
        <v>580</v>
      </c>
      <c r="I67" s="109" t="s">
        <v>483</v>
      </c>
    </row>
    <row r="68" spans="1:9" ht="20.25">
      <c r="A68" s="109"/>
      <c r="B68" s="85" t="s">
        <v>618</v>
      </c>
      <c r="C68" s="99" t="s">
        <v>625</v>
      </c>
      <c r="D68" s="100"/>
      <c r="E68" s="226"/>
      <c r="F68" s="226"/>
      <c r="G68" s="226"/>
      <c r="H68" s="99" t="s">
        <v>626</v>
      </c>
      <c r="I68" s="109"/>
    </row>
    <row r="69" spans="1:9" ht="20.25">
      <c r="A69" s="109">
        <v>24</v>
      </c>
      <c r="B69" s="85" t="s">
        <v>622</v>
      </c>
      <c r="C69" s="99" t="s">
        <v>577</v>
      </c>
      <c r="D69" s="100" t="s">
        <v>937</v>
      </c>
      <c r="E69" s="226">
        <v>100000</v>
      </c>
      <c r="F69" s="226">
        <v>0</v>
      </c>
      <c r="G69" s="226">
        <v>0</v>
      </c>
      <c r="H69" s="99" t="s">
        <v>580</v>
      </c>
      <c r="I69" s="109" t="s">
        <v>483</v>
      </c>
    </row>
    <row r="70" spans="1:9" ht="20.25">
      <c r="A70" s="109">
        <v>25</v>
      </c>
      <c r="B70" s="85" t="s">
        <v>623</v>
      </c>
      <c r="C70" s="99" t="s">
        <v>577</v>
      </c>
      <c r="D70" s="100" t="s">
        <v>938</v>
      </c>
      <c r="E70" s="226">
        <v>0</v>
      </c>
      <c r="F70" s="226">
        <v>0</v>
      </c>
      <c r="G70" s="226">
        <v>100000</v>
      </c>
      <c r="H70" s="99" t="s">
        <v>580</v>
      </c>
      <c r="I70" s="109" t="s">
        <v>483</v>
      </c>
    </row>
    <row r="71" spans="1:9" ht="20.25">
      <c r="A71" s="109"/>
      <c r="B71" s="85" t="s">
        <v>662</v>
      </c>
      <c r="C71" s="99"/>
      <c r="D71" s="100"/>
      <c r="E71" s="226"/>
      <c r="F71" s="226"/>
      <c r="G71" s="226"/>
      <c r="H71" s="99"/>
      <c r="I71" s="109"/>
    </row>
    <row r="72" spans="1:9" ht="20.25">
      <c r="A72" s="109">
        <v>26</v>
      </c>
      <c r="B72" s="85" t="s">
        <v>630</v>
      </c>
      <c r="C72" s="99" t="s">
        <v>577</v>
      </c>
      <c r="D72" s="100" t="s">
        <v>939</v>
      </c>
      <c r="E72" s="226">
        <v>200000</v>
      </c>
      <c r="F72" s="226">
        <v>0</v>
      </c>
      <c r="G72" s="226">
        <v>0</v>
      </c>
      <c r="H72" s="99" t="s">
        <v>580</v>
      </c>
      <c r="I72" s="109" t="s">
        <v>483</v>
      </c>
    </row>
    <row r="73" spans="1:9" ht="20.25">
      <c r="A73" s="109"/>
      <c r="B73" s="85"/>
      <c r="C73" s="99"/>
      <c r="D73" s="100" t="s">
        <v>940</v>
      </c>
      <c r="E73" s="226"/>
      <c r="F73" s="226"/>
      <c r="G73" s="226"/>
      <c r="H73" s="99"/>
      <c r="I73" s="109"/>
    </row>
    <row r="74" spans="1:9" ht="20.25">
      <c r="A74" s="109">
        <v>27</v>
      </c>
      <c r="B74" s="85" t="s">
        <v>663</v>
      </c>
      <c r="C74" s="99" t="s">
        <v>1833</v>
      </c>
      <c r="D74" s="221" t="s">
        <v>941</v>
      </c>
      <c r="E74" s="226">
        <v>0</v>
      </c>
      <c r="F74" s="226">
        <v>50000</v>
      </c>
      <c r="G74" s="226">
        <v>0</v>
      </c>
      <c r="H74" s="99" t="s">
        <v>460</v>
      </c>
      <c r="I74" s="109" t="s">
        <v>483</v>
      </c>
    </row>
    <row r="75" spans="1:9" ht="20.25">
      <c r="A75" s="109"/>
      <c r="B75" s="105"/>
      <c r="C75" s="99" t="s">
        <v>499</v>
      </c>
      <c r="D75" s="100" t="s">
        <v>942</v>
      </c>
      <c r="E75" s="226"/>
      <c r="F75" s="226"/>
      <c r="G75" s="226"/>
      <c r="H75" s="99" t="s">
        <v>461</v>
      </c>
      <c r="I75" s="109"/>
    </row>
    <row r="76" spans="1:9" ht="20.25">
      <c r="A76" s="109">
        <v>28</v>
      </c>
      <c r="B76" s="85" t="s">
        <v>632</v>
      </c>
      <c r="C76" s="99" t="s">
        <v>1833</v>
      </c>
      <c r="D76" s="100" t="s">
        <v>943</v>
      </c>
      <c r="E76" s="226">
        <v>0</v>
      </c>
      <c r="F76" s="226">
        <v>0</v>
      </c>
      <c r="G76" s="226">
        <v>200000</v>
      </c>
      <c r="H76" s="99" t="s">
        <v>460</v>
      </c>
      <c r="I76" s="109" t="s">
        <v>483</v>
      </c>
    </row>
    <row r="77" spans="1:12" ht="20.25">
      <c r="A77" s="109"/>
      <c r="B77" s="101" t="s">
        <v>651</v>
      </c>
      <c r="C77" s="99" t="s">
        <v>499</v>
      </c>
      <c r="D77" s="100" t="s">
        <v>485</v>
      </c>
      <c r="E77" s="226"/>
      <c r="F77" s="226"/>
      <c r="G77" s="226"/>
      <c r="H77" s="99" t="s">
        <v>461</v>
      </c>
      <c r="I77" s="109"/>
      <c r="J77" s="227"/>
      <c r="K77" s="227"/>
      <c r="L77" s="227"/>
    </row>
    <row r="78" spans="1:12" ht="20.25">
      <c r="A78" s="109">
        <v>29</v>
      </c>
      <c r="B78" s="85" t="s">
        <v>664</v>
      </c>
      <c r="C78" s="99" t="s">
        <v>1833</v>
      </c>
      <c r="D78" s="100" t="s">
        <v>944</v>
      </c>
      <c r="E78" s="226">
        <v>0</v>
      </c>
      <c r="F78" s="226">
        <v>0</v>
      </c>
      <c r="G78" s="226">
        <v>200000</v>
      </c>
      <c r="H78" s="99" t="s">
        <v>460</v>
      </c>
      <c r="I78" s="109" t="s">
        <v>483</v>
      </c>
      <c r="J78" s="227"/>
      <c r="K78" s="227"/>
      <c r="L78" s="227"/>
    </row>
    <row r="79" spans="1:12" ht="20.25">
      <c r="A79" s="187"/>
      <c r="B79" s="184"/>
      <c r="C79" s="103" t="s">
        <v>499</v>
      </c>
      <c r="D79" s="104" t="s">
        <v>945</v>
      </c>
      <c r="E79" s="231"/>
      <c r="F79" s="231"/>
      <c r="G79" s="231"/>
      <c r="H79" s="103" t="s">
        <v>461</v>
      </c>
      <c r="I79" s="187"/>
      <c r="J79" s="227">
        <f>SUM(E61:E79)</f>
        <v>2800000</v>
      </c>
      <c r="K79" s="227">
        <f>SUM(F61:F79)</f>
        <v>50000</v>
      </c>
      <c r="L79" s="227">
        <f>SUM(G61:G79)</f>
        <v>500000</v>
      </c>
    </row>
    <row r="80" spans="1:9" ht="20.25">
      <c r="A80" s="115"/>
      <c r="B80" s="250"/>
      <c r="C80" s="106"/>
      <c r="D80" s="107"/>
      <c r="E80" s="235"/>
      <c r="F80" s="235"/>
      <c r="G80" s="235"/>
      <c r="H80" s="106"/>
      <c r="I80" s="115"/>
    </row>
    <row r="81" spans="1:9" ht="20.25">
      <c r="A81" s="115"/>
      <c r="B81" s="250"/>
      <c r="C81" s="106"/>
      <c r="D81" s="107" t="s">
        <v>1352</v>
      </c>
      <c r="E81" s="235"/>
      <c r="F81" s="235"/>
      <c r="G81" s="235"/>
      <c r="H81" s="106"/>
      <c r="I81" s="115"/>
    </row>
    <row r="82" spans="1:9" ht="20.25">
      <c r="A82" s="473" t="s">
        <v>1671</v>
      </c>
      <c r="B82" s="473"/>
      <c r="C82" s="473"/>
      <c r="D82" s="473"/>
      <c r="E82" s="473"/>
      <c r="F82" s="473"/>
      <c r="G82" s="473"/>
      <c r="H82" s="473"/>
      <c r="I82" s="473"/>
    </row>
    <row r="83" spans="1:9" ht="20.25">
      <c r="A83" s="474" t="s">
        <v>1672</v>
      </c>
      <c r="B83" s="474"/>
      <c r="C83" s="474"/>
      <c r="D83" s="474"/>
      <c r="E83" s="474"/>
      <c r="F83" s="474"/>
      <c r="G83" s="474"/>
      <c r="H83" s="474"/>
      <c r="I83" s="474"/>
    </row>
    <row r="84" spans="1:9" ht="20.25">
      <c r="A84" s="475" t="s">
        <v>759</v>
      </c>
      <c r="B84" s="475"/>
      <c r="C84" s="475"/>
      <c r="D84" s="475"/>
      <c r="E84" s="475"/>
      <c r="F84" s="475"/>
      <c r="G84" s="475"/>
      <c r="H84" s="475"/>
      <c r="I84" s="475"/>
    </row>
    <row r="85" spans="1:9" ht="20.25">
      <c r="A85" s="476" t="s">
        <v>43</v>
      </c>
      <c r="B85" s="478" t="s">
        <v>44</v>
      </c>
      <c r="C85" s="478" t="s">
        <v>45</v>
      </c>
      <c r="D85" s="480" t="s">
        <v>46</v>
      </c>
      <c r="E85" s="489" t="s">
        <v>47</v>
      </c>
      <c r="F85" s="490"/>
      <c r="G85" s="491"/>
      <c r="H85" s="225" t="s">
        <v>1195</v>
      </c>
      <c r="I85" s="225" t="s">
        <v>1197</v>
      </c>
    </row>
    <row r="86" spans="1:9" ht="20.25">
      <c r="A86" s="477"/>
      <c r="B86" s="479"/>
      <c r="C86" s="479"/>
      <c r="D86" s="481"/>
      <c r="E86" s="265">
        <v>2557</v>
      </c>
      <c r="F86" s="265">
        <v>2558</v>
      </c>
      <c r="G86" s="265">
        <v>2559</v>
      </c>
      <c r="H86" s="224" t="s">
        <v>1194</v>
      </c>
      <c r="I86" s="224" t="s">
        <v>1196</v>
      </c>
    </row>
    <row r="87" spans="1:9" ht="20.25">
      <c r="A87" s="251">
        <v>1.2</v>
      </c>
      <c r="B87" s="173" t="s">
        <v>370</v>
      </c>
      <c r="C87" s="164"/>
      <c r="D87" s="174"/>
      <c r="E87" s="241"/>
      <c r="F87" s="241"/>
      <c r="G87" s="241"/>
      <c r="H87" s="164"/>
      <c r="I87" s="176"/>
    </row>
    <row r="88" spans="1:9" ht="20.25">
      <c r="A88" s="109">
        <v>30</v>
      </c>
      <c r="B88" s="85" t="s">
        <v>665</v>
      </c>
      <c r="C88" s="99" t="s">
        <v>368</v>
      </c>
      <c r="D88" s="100" t="s">
        <v>634</v>
      </c>
      <c r="E88" s="226">
        <v>300000</v>
      </c>
      <c r="F88" s="226">
        <v>0</v>
      </c>
      <c r="G88" s="226">
        <v>0</v>
      </c>
      <c r="H88" s="99" t="s">
        <v>297</v>
      </c>
      <c r="I88" s="109" t="s">
        <v>483</v>
      </c>
    </row>
    <row r="89" spans="1:9" ht="20.25">
      <c r="A89" s="109"/>
      <c r="B89" s="105"/>
      <c r="C89" s="99" t="s">
        <v>438</v>
      </c>
      <c r="D89" s="100"/>
      <c r="E89" s="226"/>
      <c r="F89" s="226"/>
      <c r="G89" s="226"/>
      <c r="H89" s="99" t="s">
        <v>441</v>
      </c>
      <c r="I89" s="109"/>
    </row>
    <row r="90" spans="1:9" ht="20.25">
      <c r="A90" s="109">
        <v>31</v>
      </c>
      <c r="B90" s="105" t="s">
        <v>638</v>
      </c>
      <c r="C90" s="99" t="s">
        <v>577</v>
      </c>
      <c r="D90" s="100" t="s">
        <v>939</v>
      </c>
      <c r="E90" s="226">
        <v>500000</v>
      </c>
      <c r="F90" s="226">
        <v>0</v>
      </c>
      <c r="G90" s="226">
        <v>0</v>
      </c>
      <c r="H90" s="99" t="s">
        <v>580</v>
      </c>
      <c r="I90" s="109" t="s">
        <v>483</v>
      </c>
    </row>
    <row r="91" spans="1:9" ht="20.25">
      <c r="A91" s="109"/>
      <c r="B91" s="101" t="s">
        <v>666</v>
      </c>
      <c r="C91" s="99"/>
      <c r="D91" s="100" t="s">
        <v>946</v>
      </c>
      <c r="E91" s="226"/>
      <c r="F91" s="226"/>
      <c r="G91" s="226"/>
      <c r="H91" s="99"/>
      <c r="I91" s="109"/>
    </row>
    <row r="92" spans="1:9" ht="20.25">
      <c r="A92" s="109">
        <v>32</v>
      </c>
      <c r="B92" s="105" t="s">
        <v>639</v>
      </c>
      <c r="C92" s="99" t="s">
        <v>577</v>
      </c>
      <c r="D92" s="100" t="s">
        <v>939</v>
      </c>
      <c r="E92" s="226">
        <v>500000</v>
      </c>
      <c r="F92" s="226">
        <v>0</v>
      </c>
      <c r="G92" s="226">
        <v>0</v>
      </c>
      <c r="H92" s="99" t="s">
        <v>580</v>
      </c>
      <c r="I92" s="109" t="s">
        <v>483</v>
      </c>
    </row>
    <row r="93" spans="1:9" ht="20.25">
      <c r="A93" s="109"/>
      <c r="B93" s="105" t="s">
        <v>667</v>
      </c>
      <c r="C93" s="99"/>
      <c r="D93" s="100" t="s">
        <v>947</v>
      </c>
      <c r="E93" s="226"/>
      <c r="F93" s="226"/>
      <c r="G93" s="226"/>
      <c r="H93" s="99"/>
      <c r="I93" s="109"/>
    </row>
    <row r="94" spans="1:9" ht="20.25">
      <c r="A94" s="109">
        <v>33</v>
      </c>
      <c r="B94" s="105" t="s">
        <v>668</v>
      </c>
      <c r="C94" s="99" t="s">
        <v>1833</v>
      </c>
      <c r="D94" s="100" t="s">
        <v>925</v>
      </c>
      <c r="E94" s="226">
        <v>500000</v>
      </c>
      <c r="F94" s="226">
        <v>0</v>
      </c>
      <c r="G94" s="226">
        <v>0</v>
      </c>
      <c r="H94" s="99" t="s">
        <v>460</v>
      </c>
      <c r="I94" s="109" t="s">
        <v>483</v>
      </c>
    </row>
    <row r="95" spans="1:9" ht="20.25">
      <c r="A95" s="109"/>
      <c r="B95" s="105"/>
      <c r="C95" s="99" t="s">
        <v>499</v>
      </c>
      <c r="D95" s="100"/>
      <c r="E95" s="226"/>
      <c r="F95" s="226"/>
      <c r="G95" s="226"/>
      <c r="H95" s="99" t="s">
        <v>461</v>
      </c>
      <c r="I95" s="109"/>
    </row>
    <row r="96" spans="1:9" ht="20.25">
      <c r="A96" s="109">
        <v>34</v>
      </c>
      <c r="B96" s="105" t="s">
        <v>640</v>
      </c>
      <c r="C96" s="99" t="s">
        <v>1833</v>
      </c>
      <c r="D96" s="152" t="s">
        <v>948</v>
      </c>
      <c r="E96" s="226">
        <v>800000</v>
      </c>
      <c r="F96" s="226">
        <v>0</v>
      </c>
      <c r="G96" s="226">
        <v>0</v>
      </c>
      <c r="H96" s="99" t="s">
        <v>1617</v>
      </c>
      <c r="I96" s="109" t="s">
        <v>483</v>
      </c>
    </row>
    <row r="97" spans="1:9" ht="20.25">
      <c r="A97" s="109"/>
      <c r="B97" s="105" t="s">
        <v>669</v>
      </c>
      <c r="C97" s="99" t="s">
        <v>499</v>
      </c>
      <c r="D97" s="100"/>
      <c r="E97" s="226"/>
      <c r="F97" s="226"/>
      <c r="G97" s="226"/>
      <c r="H97" s="99"/>
      <c r="I97" s="109"/>
    </row>
    <row r="98" spans="1:9" ht="20.25">
      <c r="A98" s="109">
        <v>35</v>
      </c>
      <c r="B98" s="105" t="s">
        <v>642</v>
      </c>
      <c r="C98" s="99" t="s">
        <v>1833</v>
      </c>
      <c r="D98" s="152" t="s">
        <v>949</v>
      </c>
      <c r="E98" s="226">
        <v>800000</v>
      </c>
      <c r="F98" s="226">
        <v>0</v>
      </c>
      <c r="G98" s="226">
        <v>0</v>
      </c>
      <c r="H98" s="99" t="s">
        <v>1617</v>
      </c>
      <c r="I98" s="109" t="s">
        <v>483</v>
      </c>
    </row>
    <row r="99" spans="1:9" ht="20.25">
      <c r="A99" s="109"/>
      <c r="B99" s="105" t="s">
        <v>670</v>
      </c>
      <c r="C99" s="99" t="s">
        <v>499</v>
      </c>
      <c r="D99" s="100"/>
      <c r="E99" s="226"/>
      <c r="F99" s="226"/>
      <c r="G99" s="226"/>
      <c r="H99" s="99"/>
      <c r="I99" s="109"/>
    </row>
    <row r="100" spans="1:9" ht="20.25">
      <c r="A100" s="109">
        <v>36</v>
      </c>
      <c r="B100" s="105" t="s">
        <v>643</v>
      </c>
      <c r="C100" s="99" t="s">
        <v>679</v>
      </c>
      <c r="D100" s="100" t="s">
        <v>950</v>
      </c>
      <c r="E100" s="226">
        <v>720000</v>
      </c>
      <c r="F100" s="226">
        <v>0</v>
      </c>
      <c r="G100" s="226">
        <v>0</v>
      </c>
      <c r="H100" s="99" t="s">
        <v>681</v>
      </c>
      <c r="I100" s="109" t="s">
        <v>483</v>
      </c>
    </row>
    <row r="101" spans="1:9" ht="20.25">
      <c r="A101" s="109"/>
      <c r="B101" s="105"/>
      <c r="C101" s="99" t="s">
        <v>680</v>
      </c>
      <c r="D101" s="100"/>
      <c r="E101" s="226"/>
      <c r="F101" s="226"/>
      <c r="G101" s="226"/>
      <c r="H101" s="99" t="s">
        <v>682</v>
      </c>
      <c r="I101" s="109"/>
    </row>
    <row r="102" spans="1:9" ht="20.25">
      <c r="A102" s="109">
        <v>37</v>
      </c>
      <c r="B102" s="105" t="s">
        <v>671</v>
      </c>
      <c r="C102" s="99" t="s">
        <v>1833</v>
      </c>
      <c r="D102" s="100" t="s">
        <v>917</v>
      </c>
      <c r="E102" s="226">
        <v>0</v>
      </c>
      <c r="F102" s="226">
        <v>150000</v>
      </c>
      <c r="G102" s="226">
        <v>0</v>
      </c>
      <c r="H102" s="99" t="s">
        <v>460</v>
      </c>
      <c r="I102" s="109" t="s">
        <v>483</v>
      </c>
    </row>
    <row r="103" spans="1:12" ht="20.25">
      <c r="A103" s="109"/>
      <c r="B103" s="105"/>
      <c r="C103" s="99" t="s">
        <v>499</v>
      </c>
      <c r="D103" s="100"/>
      <c r="E103" s="226"/>
      <c r="F103" s="226"/>
      <c r="G103" s="226"/>
      <c r="H103" s="99" t="s">
        <v>461</v>
      </c>
      <c r="I103" s="109"/>
      <c r="J103" s="227"/>
      <c r="K103" s="227"/>
      <c r="L103" s="227"/>
    </row>
    <row r="104" spans="1:12" ht="20.25">
      <c r="A104" s="109">
        <v>38</v>
      </c>
      <c r="B104" s="85" t="s">
        <v>672</v>
      </c>
      <c r="C104" s="99" t="s">
        <v>683</v>
      </c>
      <c r="D104" s="100" t="s">
        <v>951</v>
      </c>
      <c r="E104" s="154">
        <v>200000</v>
      </c>
      <c r="F104" s="226">
        <v>0</v>
      </c>
      <c r="G104" s="226">
        <v>0</v>
      </c>
      <c r="H104" s="99" t="s">
        <v>684</v>
      </c>
      <c r="I104" s="109" t="s">
        <v>483</v>
      </c>
      <c r="J104" s="227"/>
      <c r="K104" s="227"/>
      <c r="L104" s="227"/>
    </row>
    <row r="105" spans="1:12" ht="20.25">
      <c r="A105" s="109"/>
      <c r="B105" s="105"/>
      <c r="C105" s="99" t="s">
        <v>104</v>
      </c>
      <c r="D105" s="100" t="s">
        <v>952</v>
      </c>
      <c r="E105" s="226"/>
      <c r="F105" s="226"/>
      <c r="G105" s="226"/>
      <c r="H105" s="99" t="s">
        <v>685</v>
      </c>
      <c r="I105" s="109"/>
      <c r="J105" s="227"/>
      <c r="K105" s="227"/>
      <c r="L105" s="227"/>
    </row>
    <row r="106" spans="1:9" ht="20.25">
      <c r="A106" s="109">
        <v>39</v>
      </c>
      <c r="B106" s="85" t="s">
        <v>673</v>
      </c>
      <c r="C106" s="99" t="s">
        <v>577</v>
      </c>
      <c r="D106" s="105" t="s">
        <v>953</v>
      </c>
      <c r="E106" s="226">
        <v>500000</v>
      </c>
      <c r="F106" s="226">
        <v>0</v>
      </c>
      <c r="G106" s="226">
        <v>0</v>
      </c>
      <c r="H106" s="99" t="s">
        <v>580</v>
      </c>
      <c r="I106" s="109" t="s">
        <v>483</v>
      </c>
    </row>
    <row r="107" spans="1:12" ht="20.25">
      <c r="A107" s="187"/>
      <c r="B107" s="156"/>
      <c r="C107" s="103"/>
      <c r="D107" s="104"/>
      <c r="E107" s="231"/>
      <c r="F107" s="231"/>
      <c r="G107" s="231"/>
      <c r="H107" s="103"/>
      <c r="I107" s="187"/>
      <c r="J107" s="227">
        <f>SUM(E88:E106)</f>
        <v>4820000</v>
      </c>
      <c r="K107" s="227">
        <f>SUM(F88:F107)</f>
        <v>150000</v>
      </c>
      <c r="L107" s="227">
        <f>SUM(G88:G107)</f>
        <v>0</v>
      </c>
    </row>
    <row r="108" spans="3:8" ht="20.25">
      <c r="C108" s="106"/>
      <c r="D108" s="107" t="s">
        <v>1353</v>
      </c>
      <c r="E108" s="235"/>
      <c r="F108" s="235"/>
      <c r="G108" s="235"/>
      <c r="H108" s="106"/>
    </row>
    <row r="109" spans="1:9" ht="20.25">
      <c r="A109" s="473" t="s">
        <v>1671</v>
      </c>
      <c r="B109" s="473"/>
      <c r="C109" s="473"/>
      <c r="D109" s="473"/>
      <c r="E109" s="473"/>
      <c r="F109" s="473"/>
      <c r="G109" s="473"/>
      <c r="H109" s="473"/>
      <c r="I109" s="473"/>
    </row>
    <row r="110" spans="1:9" ht="20.25">
      <c r="A110" s="474" t="s">
        <v>1672</v>
      </c>
      <c r="B110" s="474"/>
      <c r="C110" s="474"/>
      <c r="D110" s="474"/>
      <c r="E110" s="474"/>
      <c r="F110" s="474"/>
      <c r="G110" s="474"/>
      <c r="H110" s="474"/>
      <c r="I110" s="474"/>
    </row>
    <row r="111" spans="1:9" ht="20.25">
      <c r="A111" s="475" t="s">
        <v>759</v>
      </c>
      <c r="B111" s="475"/>
      <c r="C111" s="475"/>
      <c r="D111" s="475"/>
      <c r="E111" s="475"/>
      <c r="F111" s="475"/>
      <c r="G111" s="475"/>
      <c r="H111" s="475"/>
      <c r="I111" s="475"/>
    </row>
    <row r="112" spans="1:9" ht="20.25">
      <c r="A112" s="476" t="s">
        <v>43</v>
      </c>
      <c r="B112" s="478" t="s">
        <v>44</v>
      </c>
      <c r="C112" s="478" t="s">
        <v>45</v>
      </c>
      <c r="D112" s="480" t="s">
        <v>46</v>
      </c>
      <c r="E112" s="489" t="s">
        <v>47</v>
      </c>
      <c r="F112" s="490"/>
      <c r="G112" s="491"/>
      <c r="H112" s="225" t="s">
        <v>1195</v>
      </c>
      <c r="I112" s="225" t="s">
        <v>1197</v>
      </c>
    </row>
    <row r="113" spans="1:9" ht="20.25">
      <c r="A113" s="477"/>
      <c r="B113" s="479"/>
      <c r="C113" s="479"/>
      <c r="D113" s="481"/>
      <c r="E113" s="265">
        <v>2557</v>
      </c>
      <c r="F113" s="265">
        <v>2558</v>
      </c>
      <c r="G113" s="265">
        <v>2559</v>
      </c>
      <c r="H113" s="224" t="s">
        <v>1194</v>
      </c>
      <c r="I113" s="224" t="s">
        <v>1196</v>
      </c>
    </row>
    <row r="114" spans="1:9" ht="20.25">
      <c r="A114" s="251">
        <v>1.2</v>
      </c>
      <c r="B114" s="173" t="s">
        <v>370</v>
      </c>
      <c r="C114" s="164"/>
      <c r="D114" s="174"/>
      <c r="E114" s="241"/>
      <c r="F114" s="241"/>
      <c r="G114" s="241"/>
      <c r="H114" s="164"/>
      <c r="I114" s="176"/>
    </row>
    <row r="115" spans="1:9" ht="20.25">
      <c r="A115" s="109">
        <v>40</v>
      </c>
      <c r="B115" s="85" t="s">
        <v>678</v>
      </c>
      <c r="C115" s="99" t="s">
        <v>577</v>
      </c>
      <c r="D115" s="100" t="s">
        <v>954</v>
      </c>
      <c r="E115" s="226">
        <v>100000</v>
      </c>
      <c r="F115" s="226">
        <v>0</v>
      </c>
      <c r="G115" s="226">
        <v>0</v>
      </c>
      <c r="H115" s="99" t="s">
        <v>580</v>
      </c>
      <c r="I115" s="109" t="s">
        <v>483</v>
      </c>
    </row>
    <row r="116" spans="1:9" ht="20.25">
      <c r="A116" s="109">
        <v>41</v>
      </c>
      <c r="B116" s="85" t="s">
        <v>816</v>
      </c>
      <c r="C116" s="99" t="s">
        <v>577</v>
      </c>
      <c r="D116" s="100" t="s">
        <v>955</v>
      </c>
      <c r="E116" s="226">
        <v>200000</v>
      </c>
      <c r="F116" s="226">
        <v>0</v>
      </c>
      <c r="G116" s="226">
        <v>0</v>
      </c>
      <c r="H116" s="99" t="s">
        <v>580</v>
      </c>
      <c r="I116" s="109" t="s">
        <v>483</v>
      </c>
    </row>
    <row r="117" spans="1:9" ht="20.25">
      <c r="A117" s="109"/>
      <c r="B117" s="85"/>
      <c r="C117" s="99"/>
      <c r="D117" s="100"/>
      <c r="E117" s="226"/>
      <c r="F117" s="226"/>
      <c r="G117" s="226"/>
      <c r="H117" s="99"/>
      <c r="I117" s="109"/>
    </row>
    <row r="118" spans="1:9" ht="20.25">
      <c r="A118" s="109">
        <v>42</v>
      </c>
      <c r="B118" s="85" t="s">
        <v>810</v>
      </c>
      <c r="C118" s="99" t="s">
        <v>9</v>
      </c>
      <c r="D118" s="152" t="s">
        <v>249</v>
      </c>
      <c r="E118" s="226">
        <v>100000</v>
      </c>
      <c r="F118" s="226">
        <v>0</v>
      </c>
      <c r="G118" s="226">
        <v>0</v>
      </c>
      <c r="H118" s="99" t="s">
        <v>10</v>
      </c>
      <c r="I118" s="109" t="s">
        <v>483</v>
      </c>
    </row>
    <row r="119" spans="1:9" ht="20.25">
      <c r="A119" s="109"/>
      <c r="B119" s="85"/>
      <c r="C119" s="99"/>
      <c r="D119" s="100"/>
      <c r="E119" s="226"/>
      <c r="F119" s="226"/>
      <c r="G119" s="226"/>
      <c r="H119" s="99" t="s">
        <v>1482</v>
      </c>
      <c r="I119" s="109"/>
    </row>
    <row r="120" spans="1:9" ht="20.25">
      <c r="A120" s="109">
        <v>43</v>
      </c>
      <c r="B120" s="85" t="s">
        <v>686</v>
      </c>
      <c r="C120" s="99" t="s">
        <v>368</v>
      </c>
      <c r="D120" s="100" t="s">
        <v>634</v>
      </c>
      <c r="E120" s="226">
        <v>100000</v>
      </c>
      <c r="F120" s="226">
        <v>0</v>
      </c>
      <c r="G120" s="226">
        <v>0</v>
      </c>
      <c r="H120" s="99" t="s">
        <v>297</v>
      </c>
      <c r="I120" s="109" t="s">
        <v>483</v>
      </c>
    </row>
    <row r="121" spans="1:9" ht="20.25">
      <c r="A121" s="109"/>
      <c r="B121" s="85" t="s">
        <v>811</v>
      </c>
      <c r="C121" s="99" t="s">
        <v>438</v>
      </c>
      <c r="D121" s="100" t="s">
        <v>953</v>
      </c>
      <c r="E121" s="226"/>
      <c r="F121" s="226"/>
      <c r="G121" s="226"/>
      <c r="H121" s="99" t="s">
        <v>441</v>
      </c>
      <c r="I121" s="109"/>
    </row>
    <row r="122" spans="1:9" ht="20.25">
      <c r="A122" s="109">
        <v>44</v>
      </c>
      <c r="B122" s="210" t="s">
        <v>687</v>
      </c>
      <c r="C122" s="99" t="s">
        <v>577</v>
      </c>
      <c r="D122" s="100" t="s">
        <v>956</v>
      </c>
      <c r="E122" s="226">
        <v>1000000</v>
      </c>
      <c r="F122" s="226">
        <v>0</v>
      </c>
      <c r="G122" s="226">
        <v>0</v>
      </c>
      <c r="H122" s="99" t="s">
        <v>580</v>
      </c>
      <c r="I122" s="109" t="s">
        <v>483</v>
      </c>
    </row>
    <row r="123" spans="1:9" ht="20.25">
      <c r="A123" s="109"/>
      <c r="B123" s="105"/>
      <c r="C123" s="99"/>
      <c r="D123" s="100"/>
      <c r="E123" s="226"/>
      <c r="F123" s="226"/>
      <c r="G123" s="226"/>
      <c r="H123" s="99"/>
      <c r="I123" s="109"/>
    </row>
    <row r="124" spans="1:9" ht="20.25">
      <c r="A124" s="109">
        <v>45</v>
      </c>
      <c r="B124" s="85" t="s">
        <v>812</v>
      </c>
      <c r="C124" s="99" t="s">
        <v>1833</v>
      </c>
      <c r="D124" s="100" t="s">
        <v>957</v>
      </c>
      <c r="E124" s="226">
        <v>0</v>
      </c>
      <c r="F124" s="226">
        <v>1000000</v>
      </c>
      <c r="G124" s="226">
        <v>0</v>
      </c>
      <c r="H124" s="99" t="s">
        <v>460</v>
      </c>
      <c r="I124" s="109" t="s">
        <v>483</v>
      </c>
    </row>
    <row r="125" spans="1:9" ht="20.25">
      <c r="A125" s="109"/>
      <c r="B125" s="105"/>
      <c r="C125" s="99" t="s">
        <v>499</v>
      </c>
      <c r="D125" s="100"/>
      <c r="E125" s="226"/>
      <c r="F125" s="226"/>
      <c r="G125" s="226"/>
      <c r="H125" s="99" t="s">
        <v>461</v>
      </c>
      <c r="I125" s="109"/>
    </row>
    <row r="126" spans="1:9" ht="20.25">
      <c r="A126" s="109">
        <v>46</v>
      </c>
      <c r="B126" s="85" t="s">
        <v>689</v>
      </c>
      <c r="C126" s="99" t="s">
        <v>499</v>
      </c>
      <c r="D126" s="152" t="s">
        <v>958</v>
      </c>
      <c r="E126" s="226">
        <v>100000</v>
      </c>
      <c r="F126" s="226">
        <v>0</v>
      </c>
      <c r="G126" s="226">
        <v>0</v>
      </c>
      <c r="H126" s="99" t="s">
        <v>1617</v>
      </c>
      <c r="I126" s="109" t="s">
        <v>483</v>
      </c>
    </row>
    <row r="127" spans="1:9" ht="20.25">
      <c r="A127" s="109"/>
      <c r="B127" s="210" t="s">
        <v>811</v>
      </c>
      <c r="C127" s="99"/>
      <c r="D127" s="100"/>
      <c r="E127" s="226"/>
      <c r="F127" s="226"/>
      <c r="G127" s="226"/>
      <c r="H127" s="99"/>
      <c r="I127" s="109"/>
    </row>
    <row r="128" spans="1:9" ht="20.25">
      <c r="A128" s="109">
        <v>47</v>
      </c>
      <c r="B128" s="210" t="s">
        <v>690</v>
      </c>
      <c r="C128" s="99" t="s">
        <v>499</v>
      </c>
      <c r="D128" s="152" t="s">
        <v>957</v>
      </c>
      <c r="E128" s="226">
        <v>1000000</v>
      </c>
      <c r="F128" s="226">
        <v>0</v>
      </c>
      <c r="G128" s="226">
        <v>0</v>
      </c>
      <c r="H128" s="99" t="s">
        <v>1617</v>
      </c>
      <c r="I128" s="109" t="s">
        <v>483</v>
      </c>
    </row>
    <row r="129" spans="1:11" ht="20.25">
      <c r="A129" s="109"/>
      <c r="B129" s="210" t="s">
        <v>801</v>
      </c>
      <c r="C129" s="99"/>
      <c r="D129" s="100"/>
      <c r="E129" s="226"/>
      <c r="F129" s="226"/>
      <c r="G129" s="226"/>
      <c r="H129" s="99"/>
      <c r="I129" s="109"/>
      <c r="J129" s="227"/>
      <c r="K129" s="227"/>
    </row>
    <row r="130" spans="1:11" ht="20.25">
      <c r="A130" s="252">
        <v>48</v>
      </c>
      <c r="B130" s="85" t="s">
        <v>959</v>
      </c>
      <c r="C130" s="99" t="s">
        <v>960</v>
      </c>
      <c r="D130" s="100" t="s">
        <v>962</v>
      </c>
      <c r="E130" s="226">
        <v>500000</v>
      </c>
      <c r="F130" s="226">
        <v>0</v>
      </c>
      <c r="G130" s="226">
        <v>0</v>
      </c>
      <c r="H130" s="99" t="s">
        <v>445</v>
      </c>
      <c r="I130" s="109" t="s">
        <v>483</v>
      </c>
      <c r="J130" s="227"/>
      <c r="K130" s="227"/>
    </row>
    <row r="131" spans="1:11" ht="20.25">
      <c r="A131" s="263"/>
      <c r="B131" s="85"/>
      <c r="C131" s="99" t="s">
        <v>961</v>
      </c>
      <c r="D131" s="100" t="s">
        <v>963</v>
      </c>
      <c r="E131" s="226"/>
      <c r="F131" s="226"/>
      <c r="G131" s="226"/>
      <c r="H131" s="99" t="s">
        <v>455</v>
      </c>
      <c r="I131" s="109"/>
      <c r="J131" s="227"/>
      <c r="K131" s="227"/>
    </row>
    <row r="132" spans="1:11" ht="20.25">
      <c r="A132" s="109">
        <v>49</v>
      </c>
      <c r="B132" s="85" t="s">
        <v>802</v>
      </c>
      <c r="C132" s="99" t="s">
        <v>368</v>
      </c>
      <c r="D132" s="100" t="s">
        <v>634</v>
      </c>
      <c r="E132" s="226">
        <v>100000</v>
      </c>
      <c r="F132" s="226">
        <v>0</v>
      </c>
      <c r="G132" s="226">
        <v>0</v>
      </c>
      <c r="H132" s="99" t="s">
        <v>297</v>
      </c>
      <c r="I132" s="109" t="s">
        <v>483</v>
      </c>
      <c r="J132" s="227"/>
      <c r="K132" s="227"/>
    </row>
    <row r="133" spans="1:12" ht="20.25">
      <c r="A133" s="187"/>
      <c r="B133" s="156"/>
      <c r="C133" s="103" t="s">
        <v>438</v>
      </c>
      <c r="D133" s="104"/>
      <c r="E133" s="231"/>
      <c r="F133" s="231"/>
      <c r="G133" s="231"/>
      <c r="H133" s="103" t="s">
        <v>441</v>
      </c>
      <c r="I133" s="187"/>
      <c r="J133" s="227">
        <f>SUM(E115:E133)</f>
        <v>3200000</v>
      </c>
      <c r="K133" s="227">
        <f>SUM(F115:F132)</f>
        <v>1000000</v>
      </c>
      <c r="L133" s="227">
        <f>SUM(G115:G133)</f>
        <v>0</v>
      </c>
    </row>
    <row r="135" ht="20.25">
      <c r="D135" s="223" t="s">
        <v>1354</v>
      </c>
    </row>
    <row r="136" spans="1:9" ht="20.25">
      <c r="A136" s="473" t="s">
        <v>1671</v>
      </c>
      <c r="B136" s="473"/>
      <c r="C136" s="473"/>
      <c r="D136" s="473"/>
      <c r="E136" s="473"/>
      <c r="F136" s="473"/>
      <c r="G136" s="473"/>
      <c r="H136" s="473"/>
      <c r="I136" s="473"/>
    </row>
    <row r="137" spans="1:9" ht="20.25">
      <c r="A137" s="474" t="s">
        <v>1672</v>
      </c>
      <c r="B137" s="474"/>
      <c r="C137" s="474"/>
      <c r="D137" s="474"/>
      <c r="E137" s="474"/>
      <c r="F137" s="474"/>
      <c r="G137" s="474"/>
      <c r="H137" s="474"/>
      <c r="I137" s="474"/>
    </row>
    <row r="138" spans="1:9" ht="20.25">
      <c r="A138" s="475" t="s">
        <v>759</v>
      </c>
      <c r="B138" s="475"/>
      <c r="C138" s="475"/>
      <c r="D138" s="475"/>
      <c r="E138" s="475"/>
      <c r="F138" s="475"/>
      <c r="G138" s="475"/>
      <c r="H138" s="475"/>
      <c r="I138" s="475"/>
    </row>
    <row r="139" spans="1:9" ht="20.25">
      <c r="A139" s="476" t="s">
        <v>43</v>
      </c>
      <c r="B139" s="478" t="s">
        <v>44</v>
      </c>
      <c r="C139" s="478" t="s">
        <v>45</v>
      </c>
      <c r="D139" s="480" t="s">
        <v>46</v>
      </c>
      <c r="E139" s="489" t="s">
        <v>47</v>
      </c>
      <c r="F139" s="490"/>
      <c r="G139" s="491"/>
      <c r="H139" s="225" t="s">
        <v>1195</v>
      </c>
      <c r="I139" s="225" t="s">
        <v>1197</v>
      </c>
    </row>
    <row r="140" spans="1:9" ht="20.25">
      <c r="A140" s="477"/>
      <c r="B140" s="479"/>
      <c r="C140" s="479"/>
      <c r="D140" s="481"/>
      <c r="E140" s="265">
        <v>2557</v>
      </c>
      <c r="F140" s="265">
        <v>2558</v>
      </c>
      <c r="G140" s="265">
        <v>2559</v>
      </c>
      <c r="H140" s="224" t="s">
        <v>1194</v>
      </c>
      <c r="I140" s="224" t="s">
        <v>1196</v>
      </c>
    </row>
    <row r="141" spans="1:9" ht="20.25">
      <c r="A141" s="251">
        <v>1.2</v>
      </c>
      <c r="B141" s="173" t="s">
        <v>370</v>
      </c>
      <c r="C141" s="164"/>
      <c r="D141" s="174"/>
      <c r="E141" s="241"/>
      <c r="F141" s="241"/>
      <c r="G141" s="241"/>
      <c r="H141" s="164"/>
      <c r="I141" s="176"/>
    </row>
    <row r="142" spans="1:9" ht="20.25">
      <c r="A142" s="109">
        <v>50</v>
      </c>
      <c r="B142" s="85" t="s">
        <v>804</v>
      </c>
      <c r="C142" s="99" t="s">
        <v>499</v>
      </c>
      <c r="D142" s="152" t="s">
        <v>964</v>
      </c>
      <c r="E142" s="226">
        <v>150000</v>
      </c>
      <c r="F142" s="226">
        <v>0</v>
      </c>
      <c r="G142" s="226">
        <v>0</v>
      </c>
      <c r="H142" s="99" t="s">
        <v>1617</v>
      </c>
      <c r="I142" s="109" t="s">
        <v>483</v>
      </c>
    </row>
    <row r="143" spans="1:9" ht="20.25">
      <c r="A143" s="109"/>
      <c r="B143" s="85" t="s">
        <v>813</v>
      </c>
      <c r="C143" s="99"/>
      <c r="D143" s="100"/>
      <c r="E143" s="226"/>
      <c r="F143" s="226"/>
      <c r="G143" s="226"/>
      <c r="H143" s="99"/>
      <c r="I143" s="109"/>
    </row>
    <row r="144" spans="1:9" ht="20.25">
      <c r="A144" s="109">
        <v>51</v>
      </c>
      <c r="B144" s="85" t="s">
        <v>814</v>
      </c>
      <c r="C144" s="99" t="s">
        <v>577</v>
      </c>
      <c r="D144" s="100" t="s">
        <v>955</v>
      </c>
      <c r="E144" s="226">
        <v>100000</v>
      </c>
      <c r="F144" s="226">
        <v>0</v>
      </c>
      <c r="G144" s="226">
        <v>0</v>
      </c>
      <c r="H144" s="99" t="s">
        <v>580</v>
      </c>
      <c r="I144" s="109" t="s">
        <v>483</v>
      </c>
    </row>
    <row r="145" spans="1:9" ht="20.25">
      <c r="A145" s="109">
        <v>52</v>
      </c>
      <c r="B145" s="85" t="s">
        <v>815</v>
      </c>
      <c r="C145" s="99" t="s">
        <v>577</v>
      </c>
      <c r="D145" s="100" t="s">
        <v>965</v>
      </c>
      <c r="E145" s="226">
        <v>1000000</v>
      </c>
      <c r="F145" s="226">
        <v>0</v>
      </c>
      <c r="G145" s="226">
        <v>0</v>
      </c>
      <c r="H145" s="99" t="s">
        <v>580</v>
      </c>
      <c r="I145" s="109" t="s">
        <v>483</v>
      </c>
    </row>
    <row r="146" spans="1:9" ht="20.25">
      <c r="A146" s="109">
        <v>53</v>
      </c>
      <c r="B146" s="85" t="s">
        <v>820</v>
      </c>
      <c r="C146" s="99" t="s">
        <v>499</v>
      </c>
      <c r="D146" s="100" t="s">
        <v>966</v>
      </c>
      <c r="E146" s="226">
        <v>50000</v>
      </c>
      <c r="F146" s="226">
        <v>0</v>
      </c>
      <c r="G146" s="226">
        <v>0</v>
      </c>
      <c r="H146" s="99" t="s">
        <v>824</v>
      </c>
      <c r="I146" s="109" t="s">
        <v>483</v>
      </c>
    </row>
    <row r="147" spans="1:9" ht="20.25">
      <c r="A147" s="109"/>
      <c r="B147" s="85" t="s">
        <v>825</v>
      </c>
      <c r="C147" s="99"/>
      <c r="D147" s="100" t="s">
        <v>967</v>
      </c>
      <c r="E147" s="226"/>
      <c r="F147" s="226"/>
      <c r="G147" s="226"/>
      <c r="H147" s="99"/>
      <c r="I147" s="109"/>
    </row>
    <row r="148" spans="1:9" ht="20.25">
      <c r="A148" s="109">
        <v>54</v>
      </c>
      <c r="B148" s="85" t="s">
        <v>826</v>
      </c>
      <c r="C148" s="99" t="s">
        <v>368</v>
      </c>
      <c r="D148" s="100" t="s">
        <v>634</v>
      </c>
      <c r="E148" s="226">
        <v>200000</v>
      </c>
      <c r="F148" s="226">
        <v>0</v>
      </c>
      <c r="G148" s="226">
        <v>0</v>
      </c>
      <c r="H148" s="99" t="s">
        <v>297</v>
      </c>
      <c r="I148" s="109" t="s">
        <v>483</v>
      </c>
    </row>
    <row r="149" spans="1:9" ht="20.25">
      <c r="A149" s="109"/>
      <c r="B149" s="85"/>
      <c r="C149" s="99" t="s">
        <v>438</v>
      </c>
      <c r="D149" s="100" t="s">
        <v>968</v>
      </c>
      <c r="E149" s="226"/>
      <c r="F149" s="226"/>
      <c r="G149" s="226"/>
      <c r="H149" s="99" t="s">
        <v>441</v>
      </c>
      <c r="I149" s="109"/>
    </row>
    <row r="150" spans="1:9" ht="20.25">
      <c r="A150" s="109">
        <v>55</v>
      </c>
      <c r="B150" s="85" t="s">
        <v>829</v>
      </c>
      <c r="C150" s="99" t="s">
        <v>368</v>
      </c>
      <c r="D150" s="100" t="s">
        <v>634</v>
      </c>
      <c r="E150" s="226">
        <v>200000</v>
      </c>
      <c r="F150" s="226">
        <v>0</v>
      </c>
      <c r="G150" s="226">
        <v>0</v>
      </c>
      <c r="H150" s="99" t="s">
        <v>297</v>
      </c>
      <c r="I150" s="109" t="s">
        <v>483</v>
      </c>
    </row>
    <row r="151" spans="1:9" ht="20.25">
      <c r="A151" s="109"/>
      <c r="B151" s="105"/>
      <c r="C151" s="99" t="s">
        <v>438</v>
      </c>
      <c r="D151" s="100" t="s">
        <v>968</v>
      </c>
      <c r="E151" s="226"/>
      <c r="F151" s="226"/>
      <c r="G151" s="226"/>
      <c r="H151" s="99" t="s">
        <v>441</v>
      </c>
      <c r="I151" s="109"/>
    </row>
    <row r="152" spans="1:9" ht="20.25">
      <c r="A152" s="109">
        <v>56</v>
      </c>
      <c r="B152" s="105" t="s">
        <v>823</v>
      </c>
      <c r="C152" s="99" t="s">
        <v>577</v>
      </c>
      <c r="D152" s="100" t="s">
        <v>969</v>
      </c>
      <c r="E152" s="226">
        <v>2000000</v>
      </c>
      <c r="F152" s="226">
        <v>0</v>
      </c>
      <c r="G152" s="226">
        <v>0</v>
      </c>
      <c r="H152" s="99" t="s">
        <v>580</v>
      </c>
      <c r="I152" s="109" t="s">
        <v>483</v>
      </c>
    </row>
    <row r="153" spans="1:9" ht="20.25">
      <c r="A153" s="109">
        <v>57</v>
      </c>
      <c r="B153" s="85" t="s">
        <v>843</v>
      </c>
      <c r="C153" s="99" t="s">
        <v>435</v>
      </c>
      <c r="D153" s="100" t="s">
        <v>962</v>
      </c>
      <c r="E153" s="226">
        <v>100000</v>
      </c>
      <c r="F153" s="226">
        <v>0</v>
      </c>
      <c r="G153" s="226">
        <v>0</v>
      </c>
      <c r="H153" s="99" t="s">
        <v>460</v>
      </c>
      <c r="I153" s="109" t="s">
        <v>483</v>
      </c>
    </row>
    <row r="154" spans="1:9" ht="20.25">
      <c r="A154" s="109"/>
      <c r="B154" s="85"/>
      <c r="C154" s="99" t="s">
        <v>436</v>
      </c>
      <c r="D154" s="100"/>
      <c r="E154" s="226"/>
      <c r="F154" s="226"/>
      <c r="G154" s="226"/>
      <c r="H154" s="99" t="s">
        <v>461</v>
      </c>
      <c r="I154" s="109"/>
    </row>
    <row r="155" spans="1:9" ht="20.25">
      <c r="A155" s="109">
        <v>58</v>
      </c>
      <c r="B155" s="85" t="s">
        <v>858</v>
      </c>
      <c r="C155" s="99" t="s">
        <v>368</v>
      </c>
      <c r="D155" s="100" t="s">
        <v>634</v>
      </c>
      <c r="E155" s="226">
        <v>200000</v>
      </c>
      <c r="F155" s="226">
        <v>0</v>
      </c>
      <c r="G155" s="226">
        <v>0</v>
      </c>
      <c r="H155" s="99" t="s">
        <v>297</v>
      </c>
      <c r="I155" s="109" t="s">
        <v>483</v>
      </c>
    </row>
    <row r="156" spans="1:10" ht="20.25">
      <c r="A156" s="109"/>
      <c r="B156" s="85"/>
      <c r="C156" s="99" t="s">
        <v>438</v>
      </c>
      <c r="D156" s="100"/>
      <c r="E156" s="226"/>
      <c r="F156" s="226"/>
      <c r="G156" s="226"/>
      <c r="H156" s="99" t="s">
        <v>441</v>
      </c>
      <c r="I156" s="109"/>
      <c r="J156" s="227"/>
    </row>
    <row r="157" spans="1:10" ht="20.25">
      <c r="A157" s="109">
        <v>59</v>
      </c>
      <c r="B157" s="85" t="s">
        <v>970</v>
      </c>
      <c r="C157" s="99" t="s">
        <v>679</v>
      </c>
      <c r="D157" s="100" t="s">
        <v>950</v>
      </c>
      <c r="E157" s="226">
        <v>500000</v>
      </c>
      <c r="F157" s="226">
        <v>0</v>
      </c>
      <c r="G157" s="226">
        <v>0</v>
      </c>
      <c r="H157" s="99" t="s">
        <v>681</v>
      </c>
      <c r="I157" s="109" t="s">
        <v>483</v>
      </c>
      <c r="J157" s="227"/>
    </row>
    <row r="158" spans="1:10" ht="20.25">
      <c r="A158" s="109"/>
      <c r="B158" s="105"/>
      <c r="C158" s="99" t="s">
        <v>971</v>
      </c>
      <c r="D158" s="100"/>
      <c r="E158" s="226"/>
      <c r="F158" s="226"/>
      <c r="G158" s="226"/>
      <c r="H158" s="99" t="s">
        <v>975</v>
      </c>
      <c r="I158" s="109"/>
      <c r="J158" s="227"/>
    </row>
    <row r="159" spans="1:10" ht="20.25">
      <c r="A159" s="109">
        <v>60</v>
      </c>
      <c r="B159" s="85" t="s">
        <v>859</v>
      </c>
      <c r="C159" s="99" t="s">
        <v>435</v>
      </c>
      <c r="D159" s="100" t="s">
        <v>976</v>
      </c>
      <c r="E159" s="226">
        <v>1000000</v>
      </c>
      <c r="F159" s="226">
        <v>0</v>
      </c>
      <c r="G159" s="226">
        <v>0</v>
      </c>
      <c r="H159" s="99" t="s">
        <v>460</v>
      </c>
      <c r="I159" s="109" t="s">
        <v>483</v>
      </c>
      <c r="J159" s="227"/>
    </row>
    <row r="160" spans="1:12" ht="20.25">
      <c r="A160" s="187"/>
      <c r="B160" s="156"/>
      <c r="C160" s="103" t="s">
        <v>436</v>
      </c>
      <c r="D160" s="104"/>
      <c r="E160" s="231"/>
      <c r="F160" s="231"/>
      <c r="G160" s="231"/>
      <c r="H160" s="103" t="s">
        <v>461</v>
      </c>
      <c r="I160" s="187"/>
      <c r="J160" s="227">
        <f>SUM(E143:E160)</f>
        <v>5350000</v>
      </c>
      <c r="K160" s="227">
        <f>SUM(F142:F159)</f>
        <v>0</v>
      </c>
      <c r="L160" s="227">
        <f>SUM(G142:G160)</f>
        <v>0</v>
      </c>
    </row>
    <row r="161" spans="2:8" ht="20.25">
      <c r="B161" s="167"/>
      <c r="C161" s="106"/>
      <c r="D161" s="107"/>
      <c r="E161" s="235"/>
      <c r="F161" s="235"/>
      <c r="G161" s="235"/>
      <c r="H161" s="106"/>
    </row>
    <row r="162" spans="2:8" ht="20.25">
      <c r="B162" s="167"/>
      <c r="C162" s="106"/>
      <c r="D162" s="107" t="s">
        <v>1355</v>
      </c>
      <c r="E162" s="235"/>
      <c r="F162" s="235"/>
      <c r="G162" s="235"/>
      <c r="H162" s="106"/>
    </row>
    <row r="163" spans="1:9" ht="20.25">
      <c r="A163" s="473" t="s">
        <v>1671</v>
      </c>
      <c r="B163" s="473"/>
      <c r="C163" s="473"/>
      <c r="D163" s="473"/>
      <c r="E163" s="473"/>
      <c r="F163" s="473"/>
      <c r="G163" s="473"/>
      <c r="H163" s="473"/>
      <c r="I163" s="473"/>
    </row>
    <row r="164" spans="1:9" ht="20.25">
      <c r="A164" s="474" t="s">
        <v>1672</v>
      </c>
      <c r="B164" s="474"/>
      <c r="C164" s="474"/>
      <c r="D164" s="474"/>
      <c r="E164" s="474"/>
      <c r="F164" s="474"/>
      <c r="G164" s="474"/>
      <c r="H164" s="474"/>
      <c r="I164" s="474"/>
    </row>
    <row r="165" spans="1:9" ht="20.25">
      <c r="A165" s="475" t="s">
        <v>759</v>
      </c>
      <c r="B165" s="475"/>
      <c r="C165" s="475"/>
      <c r="D165" s="475"/>
      <c r="E165" s="475"/>
      <c r="F165" s="475"/>
      <c r="G165" s="475"/>
      <c r="H165" s="475"/>
      <c r="I165" s="475"/>
    </row>
    <row r="166" spans="1:9" ht="20.25">
      <c r="A166" s="476" t="s">
        <v>43</v>
      </c>
      <c r="B166" s="478" t="s">
        <v>44</v>
      </c>
      <c r="C166" s="478" t="s">
        <v>45</v>
      </c>
      <c r="D166" s="480" t="s">
        <v>46</v>
      </c>
      <c r="E166" s="489" t="s">
        <v>47</v>
      </c>
      <c r="F166" s="490"/>
      <c r="G166" s="491"/>
      <c r="H166" s="225" t="s">
        <v>1195</v>
      </c>
      <c r="I166" s="225" t="s">
        <v>1197</v>
      </c>
    </row>
    <row r="167" spans="1:9" ht="20.25">
      <c r="A167" s="477"/>
      <c r="B167" s="479"/>
      <c r="C167" s="479"/>
      <c r="D167" s="481"/>
      <c r="E167" s="265">
        <v>2557</v>
      </c>
      <c r="F167" s="265">
        <v>2558</v>
      </c>
      <c r="G167" s="265">
        <v>2559</v>
      </c>
      <c r="H167" s="224" t="s">
        <v>1194</v>
      </c>
      <c r="I167" s="224" t="s">
        <v>1196</v>
      </c>
    </row>
    <row r="168" spans="1:9" ht="20.25">
      <c r="A168" s="251">
        <v>1.2</v>
      </c>
      <c r="B168" s="173" t="s">
        <v>370</v>
      </c>
      <c r="C168" s="164"/>
      <c r="D168" s="174"/>
      <c r="E168" s="241"/>
      <c r="F168" s="241"/>
      <c r="G168" s="241"/>
      <c r="H168" s="164"/>
      <c r="I168" s="176"/>
    </row>
    <row r="169" spans="1:9" ht="20.25">
      <c r="A169" s="109">
        <v>61</v>
      </c>
      <c r="B169" s="85" t="s">
        <v>860</v>
      </c>
      <c r="C169" s="99" t="s">
        <v>499</v>
      </c>
      <c r="D169" s="152" t="s">
        <v>900</v>
      </c>
      <c r="E169" s="226">
        <v>500000</v>
      </c>
      <c r="F169" s="226">
        <v>0</v>
      </c>
      <c r="G169" s="226">
        <v>0</v>
      </c>
      <c r="H169" s="99" t="s">
        <v>1617</v>
      </c>
      <c r="I169" s="109" t="s">
        <v>483</v>
      </c>
    </row>
    <row r="170" spans="1:9" ht="20.25">
      <c r="A170" s="109">
        <v>62</v>
      </c>
      <c r="B170" s="85" t="s">
        <v>861</v>
      </c>
      <c r="C170" s="99" t="s">
        <v>577</v>
      </c>
      <c r="D170" s="100" t="s">
        <v>956</v>
      </c>
      <c r="E170" s="226">
        <v>500000</v>
      </c>
      <c r="F170" s="226">
        <v>0</v>
      </c>
      <c r="G170" s="226">
        <v>0</v>
      </c>
      <c r="H170" s="99" t="s">
        <v>580</v>
      </c>
      <c r="I170" s="109" t="s">
        <v>483</v>
      </c>
    </row>
    <row r="171" spans="1:9" ht="20.25">
      <c r="A171" s="109"/>
      <c r="B171" s="85" t="s">
        <v>1846</v>
      </c>
      <c r="C171" s="99"/>
      <c r="D171" s="100"/>
      <c r="E171" s="226"/>
      <c r="F171" s="226"/>
      <c r="G171" s="226"/>
      <c r="H171" s="99"/>
      <c r="I171" s="109"/>
    </row>
    <row r="172" spans="1:9" ht="20.25">
      <c r="A172" s="109">
        <v>63</v>
      </c>
      <c r="B172" s="105" t="s">
        <v>865</v>
      </c>
      <c r="C172" s="99" t="s">
        <v>577</v>
      </c>
      <c r="D172" s="100" t="s">
        <v>1263</v>
      </c>
      <c r="E172" s="226">
        <v>100000</v>
      </c>
      <c r="F172" s="226">
        <v>0</v>
      </c>
      <c r="G172" s="226">
        <v>0</v>
      </c>
      <c r="H172" s="99" t="s">
        <v>580</v>
      </c>
      <c r="I172" s="109" t="s">
        <v>483</v>
      </c>
    </row>
    <row r="173" spans="1:9" ht="20.25">
      <c r="A173" s="109"/>
      <c r="B173" s="85"/>
      <c r="C173" s="99" t="s">
        <v>499</v>
      </c>
      <c r="D173" s="152" t="s">
        <v>504</v>
      </c>
      <c r="E173" s="226">
        <v>100000</v>
      </c>
      <c r="F173" s="226">
        <v>0</v>
      </c>
      <c r="G173" s="226">
        <v>0</v>
      </c>
      <c r="H173" s="99" t="s">
        <v>1617</v>
      </c>
      <c r="I173" s="109"/>
    </row>
    <row r="174" spans="1:9" ht="20.25">
      <c r="A174" s="109">
        <v>64</v>
      </c>
      <c r="B174" s="85" t="s">
        <v>861</v>
      </c>
      <c r="C174" s="99" t="s">
        <v>577</v>
      </c>
      <c r="D174" s="100" t="s">
        <v>956</v>
      </c>
      <c r="E174" s="226">
        <v>100000</v>
      </c>
      <c r="F174" s="226">
        <v>0</v>
      </c>
      <c r="G174" s="226">
        <v>0</v>
      </c>
      <c r="H174" s="99" t="s">
        <v>580</v>
      </c>
      <c r="I174" s="109" t="s">
        <v>483</v>
      </c>
    </row>
    <row r="175" spans="1:9" ht="20.25">
      <c r="A175" s="109"/>
      <c r="B175" s="85" t="s">
        <v>866</v>
      </c>
      <c r="C175" s="99"/>
      <c r="D175" s="100"/>
      <c r="E175" s="226"/>
      <c r="F175" s="226"/>
      <c r="G175" s="226"/>
      <c r="H175" s="99"/>
      <c r="I175" s="109"/>
    </row>
    <row r="176" spans="1:9" ht="20.25">
      <c r="A176" s="109">
        <v>65</v>
      </c>
      <c r="B176" s="85" t="s">
        <v>867</v>
      </c>
      <c r="C176" s="99" t="s">
        <v>499</v>
      </c>
      <c r="D176" s="152" t="s">
        <v>900</v>
      </c>
      <c r="E176" s="226">
        <v>200000</v>
      </c>
      <c r="F176" s="226">
        <v>0</v>
      </c>
      <c r="G176" s="226">
        <v>0</v>
      </c>
      <c r="H176" s="99" t="s">
        <v>1617</v>
      </c>
      <c r="I176" s="109" t="s">
        <v>483</v>
      </c>
    </row>
    <row r="177" spans="1:9" ht="20.25">
      <c r="A177" s="147">
        <v>66</v>
      </c>
      <c r="B177" s="105" t="s">
        <v>1222</v>
      </c>
      <c r="C177" s="99" t="s">
        <v>679</v>
      </c>
      <c r="D177" s="100" t="s">
        <v>977</v>
      </c>
      <c r="E177" s="226">
        <v>150000</v>
      </c>
      <c r="F177" s="226">
        <v>0</v>
      </c>
      <c r="G177" s="226">
        <v>0</v>
      </c>
      <c r="H177" s="99" t="s">
        <v>681</v>
      </c>
      <c r="I177" s="109" t="s">
        <v>483</v>
      </c>
    </row>
    <row r="178" spans="1:10" ht="20.25">
      <c r="A178" s="147"/>
      <c r="B178" s="105"/>
      <c r="C178" s="99" t="s">
        <v>971</v>
      </c>
      <c r="D178" s="100"/>
      <c r="E178" s="226"/>
      <c r="F178" s="226"/>
      <c r="G178" s="226"/>
      <c r="H178" s="99" t="s">
        <v>975</v>
      </c>
      <c r="I178" s="109"/>
      <c r="J178" s="227"/>
    </row>
    <row r="179" spans="1:10" ht="20.25">
      <c r="A179" s="109">
        <v>67</v>
      </c>
      <c r="B179" s="105" t="s">
        <v>746</v>
      </c>
      <c r="C179" s="99" t="s">
        <v>577</v>
      </c>
      <c r="D179" s="100" t="s">
        <v>1263</v>
      </c>
      <c r="E179" s="226">
        <v>3000000</v>
      </c>
      <c r="F179" s="226">
        <v>0</v>
      </c>
      <c r="G179" s="226">
        <v>0</v>
      </c>
      <c r="H179" s="99" t="s">
        <v>580</v>
      </c>
      <c r="I179" s="109" t="s">
        <v>483</v>
      </c>
      <c r="J179" s="390"/>
    </row>
    <row r="180" spans="1:9" ht="20.25">
      <c r="A180" s="109">
        <v>68</v>
      </c>
      <c r="B180" s="105" t="s">
        <v>1330</v>
      </c>
      <c r="C180" s="99" t="s">
        <v>1331</v>
      </c>
      <c r="D180" s="100" t="s">
        <v>1333</v>
      </c>
      <c r="E180" s="226">
        <v>200000</v>
      </c>
      <c r="F180" s="226">
        <v>0</v>
      </c>
      <c r="G180" s="226">
        <v>0</v>
      </c>
      <c r="H180" s="99" t="s">
        <v>277</v>
      </c>
      <c r="I180" s="109" t="s">
        <v>483</v>
      </c>
    </row>
    <row r="181" spans="1:9" ht="20.25">
      <c r="A181" s="109"/>
      <c r="B181" s="105"/>
      <c r="C181" s="99" t="s">
        <v>1332</v>
      </c>
      <c r="D181" s="100" t="s">
        <v>1334</v>
      </c>
      <c r="E181" s="226"/>
      <c r="F181" s="226"/>
      <c r="G181" s="226"/>
      <c r="H181" s="99" t="s">
        <v>1335</v>
      </c>
      <c r="I181" s="109"/>
    </row>
    <row r="182" spans="1:9" ht="20.25">
      <c r="A182" s="109">
        <v>69</v>
      </c>
      <c r="B182" s="105" t="s">
        <v>1384</v>
      </c>
      <c r="C182" s="99" t="s">
        <v>368</v>
      </c>
      <c r="D182" s="100" t="s">
        <v>1263</v>
      </c>
      <c r="E182" s="226">
        <v>2000000</v>
      </c>
      <c r="F182" s="226">
        <v>0</v>
      </c>
      <c r="G182" s="226">
        <v>0</v>
      </c>
      <c r="H182" s="99" t="s">
        <v>297</v>
      </c>
      <c r="I182" s="109" t="s">
        <v>483</v>
      </c>
    </row>
    <row r="183" spans="1:77" s="389" customFormat="1" ht="20.25">
      <c r="A183" s="109"/>
      <c r="B183" s="105"/>
      <c r="C183" s="99" t="s">
        <v>438</v>
      </c>
      <c r="D183" s="100" t="s">
        <v>1385</v>
      </c>
      <c r="E183" s="226"/>
      <c r="F183" s="226"/>
      <c r="G183" s="226"/>
      <c r="H183" s="99" t="s">
        <v>441</v>
      </c>
      <c r="I183" s="109"/>
      <c r="J183" s="227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112"/>
      <c r="BI183" s="112"/>
      <c r="BJ183" s="112"/>
      <c r="BK183" s="112"/>
      <c r="BL183" s="112"/>
      <c r="BM183" s="112"/>
      <c r="BN183" s="112"/>
      <c r="BO183" s="112"/>
      <c r="BP183" s="112"/>
      <c r="BQ183" s="112"/>
      <c r="BR183" s="112"/>
      <c r="BS183" s="112"/>
      <c r="BT183" s="112"/>
      <c r="BU183" s="112"/>
      <c r="BV183" s="112"/>
      <c r="BW183" s="112"/>
      <c r="BX183" s="112"/>
      <c r="BY183" s="112"/>
    </row>
    <row r="184" spans="1:9" ht="20.25">
      <c r="A184" s="109">
        <v>70</v>
      </c>
      <c r="B184" s="105" t="s">
        <v>743</v>
      </c>
      <c r="C184" s="99" t="s">
        <v>499</v>
      </c>
      <c r="D184" s="100" t="s">
        <v>744</v>
      </c>
      <c r="E184" s="226"/>
      <c r="F184" s="226"/>
      <c r="G184" s="226"/>
      <c r="H184" s="99" t="s">
        <v>1617</v>
      </c>
      <c r="I184" s="109" t="s">
        <v>483</v>
      </c>
    </row>
    <row r="185" spans="1:9" ht="20.25">
      <c r="A185" s="109">
        <v>71</v>
      </c>
      <c r="B185" s="105" t="s">
        <v>748</v>
      </c>
      <c r="C185" s="99" t="s">
        <v>960</v>
      </c>
      <c r="D185" s="100" t="s">
        <v>931</v>
      </c>
      <c r="E185" s="226">
        <v>3000000</v>
      </c>
      <c r="F185" s="226">
        <v>0</v>
      </c>
      <c r="G185" s="226">
        <v>0</v>
      </c>
      <c r="H185" s="99" t="s">
        <v>460</v>
      </c>
      <c r="I185" s="109" t="s">
        <v>483</v>
      </c>
    </row>
    <row r="186" spans="1:9" ht="20.25">
      <c r="A186" s="109"/>
      <c r="B186" s="85"/>
      <c r="C186" s="99" t="s">
        <v>961</v>
      </c>
      <c r="D186" s="100"/>
      <c r="E186" s="226"/>
      <c r="F186" s="226"/>
      <c r="G186" s="226"/>
      <c r="H186" s="99" t="s">
        <v>749</v>
      </c>
      <c r="I186" s="109"/>
    </row>
    <row r="187" spans="1:12" ht="20.25">
      <c r="A187" s="109">
        <v>72</v>
      </c>
      <c r="B187" s="85" t="s">
        <v>827</v>
      </c>
      <c r="C187" s="99" t="s">
        <v>368</v>
      </c>
      <c r="D187" s="100" t="s">
        <v>1263</v>
      </c>
      <c r="E187" s="226">
        <v>3000000</v>
      </c>
      <c r="F187" s="226">
        <v>0</v>
      </c>
      <c r="G187" s="226">
        <v>0</v>
      </c>
      <c r="H187" s="99" t="s">
        <v>580</v>
      </c>
      <c r="I187" s="109" t="s">
        <v>483</v>
      </c>
      <c r="J187" s="227">
        <f>SUM(E169:E187)</f>
        <v>12850000</v>
      </c>
      <c r="K187" s="227">
        <f>SUM(F169:F188)</f>
        <v>0</v>
      </c>
      <c r="L187" s="227">
        <f>SUM(G169:G187)</f>
        <v>0</v>
      </c>
    </row>
    <row r="188" spans="1:9" ht="20.25">
      <c r="A188" s="187"/>
      <c r="B188" s="414" t="s">
        <v>828</v>
      </c>
      <c r="C188" s="103" t="s">
        <v>438</v>
      </c>
      <c r="D188" s="433"/>
      <c r="E188" s="231"/>
      <c r="F188" s="231"/>
      <c r="G188" s="231"/>
      <c r="H188" s="103"/>
      <c r="I188" s="187"/>
    </row>
    <row r="189" ht="20.25">
      <c r="D189" s="223" t="s">
        <v>1356</v>
      </c>
    </row>
    <row r="190" spans="1:9" ht="20.25">
      <c r="A190" s="473" t="s">
        <v>1671</v>
      </c>
      <c r="B190" s="473"/>
      <c r="C190" s="473"/>
      <c r="D190" s="473"/>
      <c r="E190" s="473"/>
      <c r="F190" s="473"/>
      <c r="G190" s="473"/>
      <c r="H190" s="473"/>
      <c r="I190" s="473"/>
    </row>
    <row r="191" spans="1:9" ht="20.25">
      <c r="A191" s="474" t="s">
        <v>1672</v>
      </c>
      <c r="B191" s="474"/>
      <c r="C191" s="474"/>
      <c r="D191" s="474"/>
      <c r="E191" s="474"/>
      <c r="F191" s="474"/>
      <c r="G191" s="474"/>
      <c r="H191" s="474"/>
      <c r="I191" s="474"/>
    </row>
    <row r="192" spans="1:9" ht="20.25">
      <c r="A192" s="475" t="s">
        <v>759</v>
      </c>
      <c r="B192" s="475"/>
      <c r="C192" s="475"/>
      <c r="D192" s="475"/>
      <c r="E192" s="475"/>
      <c r="F192" s="475"/>
      <c r="G192" s="475"/>
      <c r="H192" s="475"/>
      <c r="I192" s="475"/>
    </row>
    <row r="193" spans="1:9" ht="20.25">
      <c r="A193" s="476" t="s">
        <v>43</v>
      </c>
      <c r="B193" s="478" t="s">
        <v>44</v>
      </c>
      <c r="C193" s="478" t="s">
        <v>45</v>
      </c>
      <c r="D193" s="480" t="s">
        <v>46</v>
      </c>
      <c r="E193" s="489" t="s">
        <v>47</v>
      </c>
      <c r="F193" s="490"/>
      <c r="G193" s="491"/>
      <c r="H193" s="225" t="s">
        <v>1195</v>
      </c>
      <c r="I193" s="225" t="s">
        <v>1197</v>
      </c>
    </row>
    <row r="194" spans="1:9" ht="20.25">
      <c r="A194" s="477"/>
      <c r="B194" s="479"/>
      <c r="C194" s="479"/>
      <c r="D194" s="481"/>
      <c r="E194" s="265">
        <v>2557</v>
      </c>
      <c r="F194" s="265">
        <v>2558</v>
      </c>
      <c r="G194" s="265">
        <v>2559</v>
      </c>
      <c r="H194" s="224" t="s">
        <v>1194</v>
      </c>
      <c r="I194" s="224" t="s">
        <v>1196</v>
      </c>
    </row>
    <row r="195" spans="1:9" ht="20.25">
      <c r="A195" s="251">
        <v>1.2</v>
      </c>
      <c r="B195" s="173" t="s">
        <v>370</v>
      </c>
      <c r="C195" s="164"/>
      <c r="D195" s="174"/>
      <c r="E195" s="241"/>
      <c r="F195" s="241"/>
      <c r="G195" s="241"/>
      <c r="H195" s="164"/>
      <c r="I195" s="176"/>
    </row>
    <row r="196" spans="1:9" ht="20.25">
      <c r="A196" s="109">
        <v>73</v>
      </c>
      <c r="B196" s="85" t="s">
        <v>796</v>
      </c>
      <c r="C196" s="99" t="s">
        <v>1314</v>
      </c>
      <c r="D196" s="100" t="s">
        <v>1315</v>
      </c>
      <c r="E196" s="226">
        <v>1350000</v>
      </c>
      <c r="F196" s="226">
        <v>0</v>
      </c>
      <c r="G196" s="226">
        <v>0</v>
      </c>
      <c r="H196" s="99" t="s">
        <v>681</v>
      </c>
      <c r="I196" s="109" t="s">
        <v>483</v>
      </c>
    </row>
    <row r="197" spans="1:9" ht="20.25">
      <c r="A197" s="109"/>
      <c r="B197" s="85" t="s">
        <v>1129</v>
      </c>
      <c r="C197" s="99" t="s">
        <v>1315</v>
      </c>
      <c r="D197" s="100"/>
      <c r="E197" s="226"/>
      <c r="F197" s="226"/>
      <c r="G197" s="226"/>
      <c r="H197" s="99" t="s">
        <v>1316</v>
      </c>
      <c r="I197" s="109"/>
    </row>
    <row r="198" spans="1:9" ht="20.25">
      <c r="A198" s="109">
        <v>74</v>
      </c>
      <c r="B198" s="105" t="s">
        <v>1943</v>
      </c>
      <c r="C198" s="99" t="s">
        <v>1833</v>
      </c>
      <c r="D198" s="100" t="s">
        <v>1945</v>
      </c>
      <c r="E198" s="226">
        <v>1000000</v>
      </c>
      <c r="F198" s="226">
        <v>0</v>
      </c>
      <c r="G198" s="226">
        <v>0</v>
      </c>
      <c r="H198" s="99" t="s">
        <v>460</v>
      </c>
      <c r="I198" s="109" t="s">
        <v>483</v>
      </c>
    </row>
    <row r="199" spans="1:9" ht="20.25">
      <c r="A199" s="109"/>
      <c r="B199" s="399"/>
      <c r="C199" s="99" t="s">
        <v>499</v>
      </c>
      <c r="D199" s="254"/>
      <c r="E199" s="226"/>
      <c r="F199" s="226"/>
      <c r="G199" s="400"/>
      <c r="H199" s="99" t="s">
        <v>461</v>
      </c>
      <c r="I199" s="193"/>
    </row>
    <row r="200" spans="1:9" ht="20.25">
      <c r="A200" s="109">
        <v>75</v>
      </c>
      <c r="B200" s="85" t="s">
        <v>1957</v>
      </c>
      <c r="C200" s="99" t="s">
        <v>1958</v>
      </c>
      <c r="D200" s="100" t="s">
        <v>1959</v>
      </c>
      <c r="E200" s="226">
        <v>1000000</v>
      </c>
      <c r="F200" s="230" t="s">
        <v>459</v>
      </c>
      <c r="G200" s="230" t="s">
        <v>459</v>
      </c>
      <c r="H200" s="99" t="s">
        <v>1960</v>
      </c>
      <c r="I200" s="109" t="s">
        <v>483</v>
      </c>
    </row>
    <row r="201" spans="1:9" ht="20.25">
      <c r="A201" s="109"/>
      <c r="B201" s="85" t="s">
        <v>1964</v>
      </c>
      <c r="C201" s="99" t="s">
        <v>1961</v>
      </c>
      <c r="D201" s="100" t="s">
        <v>1962</v>
      </c>
      <c r="E201" s="226"/>
      <c r="F201" s="226"/>
      <c r="G201" s="226"/>
      <c r="H201" s="99" t="s">
        <v>1963</v>
      </c>
      <c r="I201" s="109"/>
    </row>
    <row r="202" spans="1:9" ht="20.25">
      <c r="A202" s="109"/>
      <c r="B202" s="85"/>
      <c r="C202" s="99"/>
      <c r="D202" s="152"/>
      <c r="E202" s="226"/>
      <c r="F202" s="226"/>
      <c r="G202" s="226"/>
      <c r="H202" s="99"/>
      <c r="I202" s="109"/>
    </row>
    <row r="203" spans="1:9" ht="20.25">
      <c r="A203" s="147"/>
      <c r="B203" s="105"/>
      <c r="C203" s="99"/>
      <c r="D203" s="100"/>
      <c r="E203" s="226"/>
      <c r="F203" s="226"/>
      <c r="G203" s="226"/>
      <c r="H203" s="99"/>
      <c r="I203" s="109"/>
    </row>
    <row r="204" spans="1:9" ht="20.25">
      <c r="A204" s="147"/>
      <c r="B204" s="105"/>
      <c r="C204" s="99"/>
      <c r="D204" s="100"/>
      <c r="E204" s="226"/>
      <c r="F204" s="226"/>
      <c r="G204" s="226"/>
      <c r="H204" s="99"/>
      <c r="I204" s="109"/>
    </row>
    <row r="205" spans="1:9" ht="20.25">
      <c r="A205" s="109"/>
      <c r="B205" s="105"/>
      <c r="C205" s="99"/>
      <c r="D205" s="100"/>
      <c r="E205" s="226"/>
      <c r="F205" s="226"/>
      <c r="G205" s="226"/>
      <c r="H205" s="99"/>
      <c r="I205" s="109"/>
    </row>
    <row r="206" spans="1:9" ht="20.25">
      <c r="A206" s="109"/>
      <c r="B206" s="105"/>
      <c r="C206" s="99"/>
      <c r="D206" s="100"/>
      <c r="E206" s="226"/>
      <c r="F206" s="226"/>
      <c r="G206" s="226"/>
      <c r="H206" s="99"/>
      <c r="I206" s="109"/>
    </row>
    <row r="207" spans="1:9" ht="20.25">
      <c r="A207" s="109"/>
      <c r="B207" s="105"/>
      <c r="C207" s="99"/>
      <c r="D207" s="100"/>
      <c r="E207" s="226"/>
      <c r="F207" s="226"/>
      <c r="G207" s="226"/>
      <c r="H207" s="99"/>
      <c r="I207" s="109"/>
    </row>
    <row r="208" spans="1:9" ht="20.25">
      <c r="A208" s="109"/>
      <c r="B208" s="105"/>
      <c r="C208" s="99"/>
      <c r="D208" s="100"/>
      <c r="E208" s="226"/>
      <c r="F208" s="226"/>
      <c r="G208" s="226"/>
      <c r="H208" s="99"/>
      <c r="I208" s="109"/>
    </row>
    <row r="209" spans="1:9" ht="20.25">
      <c r="A209" s="109"/>
      <c r="B209" s="105"/>
      <c r="C209" s="99"/>
      <c r="D209" s="100"/>
      <c r="E209" s="226"/>
      <c r="F209" s="226"/>
      <c r="G209" s="226"/>
      <c r="H209" s="99"/>
      <c r="I209" s="109"/>
    </row>
    <row r="210" spans="1:9" ht="20.25">
      <c r="A210" s="109"/>
      <c r="B210" s="105"/>
      <c r="C210" s="99"/>
      <c r="D210" s="100"/>
      <c r="E210" s="226"/>
      <c r="F210" s="226"/>
      <c r="G210" s="226"/>
      <c r="H210" s="99"/>
      <c r="I210" s="109"/>
    </row>
    <row r="211" spans="1:9" ht="20.25">
      <c r="A211" s="109"/>
      <c r="B211" s="105"/>
      <c r="C211" s="99"/>
      <c r="D211" s="100"/>
      <c r="E211" s="226"/>
      <c r="F211" s="226"/>
      <c r="G211" s="226"/>
      <c r="H211" s="99"/>
      <c r="I211" s="109"/>
    </row>
    <row r="212" spans="1:9" ht="20.25">
      <c r="A212" s="109"/>
      <c r="B212" s="105"/>
      <c r="C212" s="99"/>
      <c r="D212" s="100"/>
      <c r="E212" s="226"/>
      <c r="F212" s="226"/>
      <c r="G212" s="226"/>
      <c r="H212" s="99"/>
      <c r="I212" s="109"/>
    </row>
    <row r="213" spans="1:9" ht="20.25">
      <c r="A213" s="109"/>
      <c r="B213" s="105"/>
      <c r="C213" s="99"/>
      <c r="D213" s="100"/>
      <c r="E213" s="226"/>
      <c r="F213" s="226"/>
      <c r="G213" s="226"/>
      <c r="H213" s="99"/>
      <c r="I213" s="109"/>
    </row>
    <row r="214" spans="1:12" ht="20.25">
      <c r="A214" s="187"/>
      <c r="B214" s="156"/>
      <c r="C214" s="103"/>
      <c r="D214" s="104"/>
      <c r="E214" s="231"/>
      <c r="F214" s="231"/>
      <c r="G214" s="231"/>
      <c r="H214" s="103"/>
      <c r="I214" s="109"/>
      <c r="J214" s="227">
        <f>SUM(E196:E214)</f>
        <v>3350000</v>
      </c>
      <c r="K214" s="227">
        <f>SUM(F195:F214)</f>
        <v>0</v>
      </c>
      <c r="L214" s="227">
        <f>SUM(G196:G214)</f>
        <v>0</v>
      </c>
    </row>
    <row r="215" spans="1:9" ht="21.75" thickBot="1">
      <c r="A215" s="492" t="s">
        <v>95</v>
      </c>
      <c r="B215" s="487"/>
      <c r="C215" s="487"/>
      <c r="D215" s="488"/>
      <c r="E215" s="248">
        <f>J26+J52+J79+J107+J133+J160+J187+J214</f>
        <v>35090000</v>
      </c>
      <c r="F215" s="248">
        <f>K26+K52+K79+K107+K133+K160+K187+K214</f>
        <v>3212000</v>
      </c>
      <c r="G215" s="248">
        <f>L26+L52+L79+L107+L133+L160+L187+L214</f>
        <v>1500000</v>
      </c>
      <c r="H215" s="248">
        <f>E215+F215+G215</f>
        <v>39802000</v>
      </c>
      <c r="I215" s="249"/>
    </row>
    <row r="216" ht="21" thickTop="1">
      <c r="D216" s="223" t="s">
        <v>754</v>
      </c>
    </row>
  </sheetData>
  <sheetProtection/>
  <mergeCells count="68">
    <mergeCell ref="A190:I190"/>
    <mergeCell ref="A191:I191"/>
    <mergeCell ref="A192:I192"/>
    <mergeCell ref="A193:A194"/>
    <mergeCell ref="B193:B194"/>
    <mergeCell ref="C193:C194"/>
    <mergeCell ref="D193:D194"/>
    <mergeCell ref="E193:G193"/>
    <mergeCell ref="A165:I165"/>
    <mergeCell ref="A166:A167"/>
    <mergeCell ref="B166:B167"/>
    <mergeCell ref="C166:C167"/>
    <mergeCell ref="D166:D167"/>
    <mergeCell ref="E166:G166"/>
    <mergeCell ref="A1:I1"/>
    <mergeCell ref="A2:I2"/>
    <mergeCell ref="A3:I3"/>
    <mergeCell ref="A4:I4"/>
    <mergeCell ref="A163:I163"/>
    <mergeCell ref="A164:I164"/>
    <mergeCell ref="A5:I5"/>
    <mergeCell ref="A6:I6"/>
    <mergeCell ref="A7:A8"/>
    <mergeCell ref="B7:B8"/>
    <mergeCell ref="C7:C8"/>
    <mergeCell ref="D7:D8"/>
    <mergeCell ref="E7:G7"/>
    <mergeCell ref="A56:I56"/>
    <mergeCell ref="A215:D215"/>
    <mergeCell ref="A28:I28"/>
    <mergeCell ref="A29:I29"/>
    <mergeCell ref="A30:I30"/>
    <mergeCell ref="A31:A32"/>
    <mergeCell ref="B31:B32"/>
    <mergeCell ref="C31:C32"/>
    <mergeCell ref="D31:D32"/>
    <mergeCell ref="E31:G31"/>
    <mergeCell ref="A55:I55"/>
    <mergeCell ref="A57:I57"/>
    <mergeCell ref="A58:A59"/>
    <mergeCell ref="B58:B59"/>
    <mergeCell ref="C58:C59"/>
    <mergeCell ref="D58:D59"/>
    <mergeCell ref="E58:G58"/>
    <mergeCell ref="A82:I82"/>
    <mergeCell ref="A83:I83"/>
    <mergeCell ref="A84:I84"/>
    <mergeCell ref="A85:A86"/>
    <mergeCell ref="B85:B86"/>
    <mergeCell ref="C85:C86"/>
    <mergeCell ref="D85:D86"/>
    <mergeCell ref="E85:G85"/>
    <mergeCell ref="A109:I109"/>
    <mergeCell ref="A110:I110"/>
    <mergeCell ref="A111:I111"/>
    <mergeCell ref="A112:A113"/>
    <mergeCell ref="B112:B113"/>
    <mergeCell ref="C112:C113"/>
    <mergeCell ref="D112:D113"/>
    <mergeCell ref="E112:G112"/>
    <mergeCell ref="A136:I136"/>
    <mergeCell ref="A137:I137"/>
    <mergeCell ref="A138:I138"/>
    <mergeCell ref="A139:A140"/>
    <mergeCell ref="B139:B140"/>
    <mergeCell ref="C139:C140"/>
    <mergeCell ref="D139:D140"/>
    <mergeCell ref="E139:G139"/>
  </mergeCells>
  <printOptions/>
  <pageMargins left="0.5118110236220472" right="0.16" top="0.39" bottom="0.36" header="0.26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46">
      <selection activeCell="B45" sqref="B45"/>
    </sheetView>
  </sheetViews>
  <sheetFormatPr defaultColWidth="9.140625" defaultRowHeight="12.75"/>
  <cols>
    <col min="1" max="1" width="6.28125" style="161" customWidth="1"/>
    <col min="2" max="2" width="30.140625" style="118" customWidth="1"/>
    <col min="3" max="3" width="19.7109375" style="165" customWidth="1"/>
    <col min="4" max="4" width="18.8515625" style="166" customWidth="1"/>
    <col min="5" max="5" width="9.421875" style="118" bestFit="1" customWidth="1"/>
    <col min="6" max="6" width="9.57421875" style="118" bestFit="1" customWidth="1"/>
    <col min="7" max="7" width="9.8515625" style="118" customWidth="1"/>
    <col min="8" max="8" width="19.28125" style="165" customWidth="1"/>
    <col min="9" max="9" width="17.00390625" style="165" customWidth="1"/>
    <col min="10" max="16384" width="9.140625" style="118" customWidth="1"/>
  </cols>
  <sheetData>
    <row r="1" spans="1:9" ht="20.25">
      <c r="A1" s="498" t="s">
        <v>1669</v>
      </c>
      <c r="B1" s="498"/>
      <c r="C1" s="498"/>
      <c r="D1" s="498"/>
      <c r="E1" s="498"/>
      <c r="F1" s="498"/>
      <c r="G1" s="498"/>
      <c r="H1" s="498"/>
      <c r="I1" s="498"/>
    </row>
    <row r="2" spans="1:9" ht="20.25">
      <c r="A2" s="498" t="s">
        <v>1670</v>
      </c>
      <c r="B2" s="498"/>
      <c r="C2" s="498"/>
      <c r="D2" s="498"/>
      <c r="E2" s="498"/>
      <c r="F2" s="498"/>
      <c r="G2" s="498"/>
      <c r="H2" s="498"/>
      <c r="I2" s="498"/>
    </row>
    <row r="3" spans="1:9" ht="19.5" customHeight="1">
      <c r="A3" s="498" t="s">
        <v>1435</v>
      </c>
      <c r="B3" s="498"/>
      <c r="C3" s="498"/>
      <c r="D3" s="498"/>
      <c r="E3" s="498"/>
      <c r="F3" s="498"/>
      <c r="G3" s="498"/>
      <c r="H3" s="498"/>
      <c r="I3" s="498"/>
    </row>
    <row r="4" spans="1:9" ht="23.25" customHeight="1">
      <c r="A4" s="119" t="s">
        <v>571</v>
      </c>
      <c r="B4" s="117"/>
      <c r="C4" s="117"/>
      <c r="D4" s="117"/>
      <c r="E4" s="117"/>
      <c r="F4" s="117"/>
      <c r="G4" s="117"/>
      <c r="H4" s="117"/>
      <c r="I4" s="117"/>
    </row>
    <row r="5" spans="1:9" ht="18.75" customHeight="1">
      <c r="A5" s="494" t="s">
        <v>758</v>
      </c>
      <c r="B5" s="494"/>
      <c r="C5" s="494"/>
      <c r="D5" s="494"/>
      <c r="E5" s="494"/>
      <c r="F5" s="494"/>
      <c r="G5" s="494"/>
      <c r="H5" s="494"/>
      <c r="I5" s="494"/>
    </row>
    <row r="6" spans="1:9" ht="20.25">
      <c r="A6" s="494" t="s">
        <v>760</v>
      </c>
      <c r="B6" s="494"/>
      <c r="C6" s="494"/>
      <c r="D6" s="494"/>
      <c r="E6" s="494"/>
      <c r="F6" s="494"/>
      <c r="G6" s="494"/>
      <c r="H6" s="494"/>
      <c r="I6" s="494"/>
    </row>
    <row r="7" spans="1:9" ht="20.25">
      <c r="A7" s="497" t="s">
        <v>43</v>
      </c>
      <c r="B7" s="469" t="s">
        <v>44</v>
      </c>
      <c r="C7" s="469" t="s">
        <v>45</v>
      </c>
      <c r="D7" s="495" t="s">
        <v>46</v>
      </c>
      <c r="E7" s="467" t="s">
        <v>47</v>
      </c>
      <c r="F7" s="467"/>
      <c r="G7" s="467"/>
      <c r="H7" s="496" t="s">
        <v>49</v>
      </c>
      <c r="I7" s="496" t="s">
        <v>48</v>
      </c>
    </row>
    <row r="8" spans="1:9" ht="20.25">
      <c r="A8" s="497"/>
      <c r="B8" s="469"/>
      <c r="C8" s="469"/>
      <c r="D8" s="495"/>
      <c r="E8" s="96">
        <v>2557</v>
      </c>
      <c r="F8" s="96">
        <v>2558</v>
      </c>
      <c r="G8" s="96">
        <v>2559</v>
      </c>
      <c r="H8" s="467"/>
      <c r="I8" s="467"/>
    </row>
    <row r="9" spans="1:9" ht="20.25">
      <c r="A9" s="266">
        <v>2.1</v>
      </c>
      <c r="B9" s="267" t="s">
        <v>299</v>
      </c>
      <c r="C9" s="86"/>
      <c r="D9" s="121"/>
      <c r="E9" s="131"/>
      <c r="F9" s="131"/>
      <c r="G9" s="131"/>
      <c r="H9" s="86"/>
      <c r="I9" s="86"/>
    </row>
    <row r="10" spans="1:9" ht="21" customHeight="1">
      <c r="A10" s="268"/>
      <c r="B10" s="269" t="s">
        <v>300</v>
      </c>
      <c r="C10" s="82"/>
      <c r="D10" s="83"/>
      <c r="E10" s="87"/>
      <c r="F10" s="87"/>
      <c r="G10" s="87"/>
      <c r="H10" s="82"/>
      <c r="I10" s="82"/>
    </row>
    <row r="11" spans="1:9" ht="20.25">
      <c r="A11" s="268">
        <v>1</v>
      </c>
      <c r="B11" s="87" t="s">
        <v>1931</v>
      </c>
      <c r="C11" s="82" t="s">
        <v>301</v>
      </c>
      <c r="D11" s="83" t="s">
        <v>304</v>
      </c>
      <c r="E11" s="132">
        <v>30000</v>
      </c>
      <c r="F11" s="132">
        <v>30000</v>
      </c>
      <c r="G11" s="132">
        <v>30000</v>
      </c>
      <c r="H11" s="82" t="s">
        <v>306</v>
      </c>
      <c r="I11" s="82" t="s">
        <v>523</v>
      </c>
    </row>
    <row r="12" spans="1:9" ht="20.25">
      <c r="A12" s="268"/>
      <c r="B12" s="87" t="s">
        <v>1932</v>
      </c>
      <c r="C12" s="82" t="s">
        <v>302</v>
      </c>
      <c r="D12" s="83" t="s">
        <v>305</v>
      </c>
      <c r="E12" s="87"/>
      <c r="F12" s="87"/>
      <c r="G12" s="87"/>
      <c r="H12" s="82" t="s">
        <v>307</v>
      </c>
      <c r="I12" s="82" t="s">
        <v>270</v>
      </c>
    </row>
    <row r="13" spans="1:9" ht="20.25">
      <c r="A13" s="268"/>
      <c r="B13" s="87" t="s">
        <v>1483</v>
      </c>
      <c r="C13" s="82" t="s">
        <v>303</v>
      </c>
      <c r="D13" s="83"/>
      <c r="E13" s="87"/>
      <c r="F13" s="87"/>
      <c r="G13" s="87"/>
      <c r="H13" s="82"/>
      <c r="I13" s="82" t="s">
        <v>308</v>
      </c>
    </row>
    <row r="14" spans="1:9" ht="15" customHeight="1">
      <c r="A14" s="268">
        <v>2</v>
      </c>
      <c r="B14" s="87" t="s">
        <v>309</v>
      </c>
      <c r="C14" s="82" t="s">
        <v>311</v>
      </c>
      <c r="D14" s="83" t="s">
        <v>312</v>
      </c>
      <c r="E14" s="132">
        <v>20000</v>
      </c>
      <c r="F14" s="132">
        <v>20000</v>
      </c>
      <c r="G14" s="132">
        <v>20000</v>
      </c>
      <c r="H14" s="82" t="s">
        <v>314</v>
      </c>
      <c r="I14" s="82"/>
    </row>
    <row r="15" spans="1:9" ht="15" customHeight="1">
      <c r="A15" s="268"/>
      <c r="B15" s="87"/>
      <c r="C15" s="82" t="s">
        <v>310</v>
      </c>
      <c r="D15" s="83" t="s">
        <v>313</v>
      </c>
      <c r="E15" s="87"/>
      <c r="F15" s="87"/>
      <c r="G15" s="87"/>
      <c r="H15" s="82" t="s">
        <v>363</v>
      </c>
      <c r="I15" s="82"/>
    </row>
    <row r="16" spans="1:9" s="299" customFormat="1" ht="21" customHeight="1" thickBot="1">
      <c r="A16" s="493" t="s">
        <v>95</v>
      </c>
      <c r="B16" s="493"/>
      <c r="C16" s="493"/>
      <c r="D16" s="493"/>
      <c r="E16" s="246">
        <f>SUM(E11:E15)</f>
        <v>50000</v>
      </c>
      <c r="F16" s="246">
        <f>SUM(F11:F15)</f>
        <v>50000</v>
      </c>
      <c r="G16" s="246">
        <f>SUM(G11:G15)</f>
        <v>50000</v>
      </c>
      <c r="H16" s="369">
        <f>E16+F16+G16</f>
        <v>150000</v>
      </c>
      <c r="I16" s="79"/>
    </row>
    <row r="17" spans="1:9" ht="21" customHeight="1" thickTop="1">
      <c r="A17" s="270"/>
      <c r="B17" s="270"/>
      <c r="C17" s="270"/>
      <c r="D17" s="270"/>
      <c r="E17" s="129"/>
      <c r="F17" s="129"/>
      <c r="G17" s="129"/>
      <c r="H17" s="88"/>
      <c r="I17" s="88"/>
    </row>
    <row r="18" spans="1:9" ht="21" customHeight="1">
      <c r="A18" s="270"/>
      <c r="B18" s="270"/>
      <c r="C18" s="270"/>
      <c r="D18" s="270"/>
      <c r="E18" s="129"/>
      <c r="F18" s="129"/>
      <c r="G18" s="129"/>
      <c r="H18" s="88"/>
      <c r="I18" s="88"/>
    </row>
    <row r="19" spans="1:9" ht="21" customHeight="1">
      <c r="A19" s="270"/>
      <c r="B19" s="270"/>
      <c r="C19" s="270"/>
      <c r="D19" s="270"/>
      <c r="E19" s="129"/>
      <c r="F19" s="129"/>
      <c r="G19" s="129"/>
      <c r="H19" s="88"/>
      <c r="I19" s="88"/>
    </row>
    <row r="20" spans="1:9" ht="21" customHeight="1">
      <c r="A20" s="270"/>
      <c r="B20" s="270"/>
      <c r="C20" s="270"/>
      <c r="D20" s="270"/>
      <c r="E20" s="129"/>
      <c r="F20" s="129"/>
      <c r="G20" s="129"/>
      <c r="H20" s="88"/>
      <c r="I20" s="88"/>
    </row>
    <row r="21" spans="1:9" ht="21" customHeight="1">
      <c r="A21" s="270"/>
      <c r="B21" s="270"/>
      <c r="C21" s="270"/>
      <c r="D21" s="270"/>
      <c r="E21" s="129"/>
      <c r="F21" s="129"/>
      <c r="G21" s="129"/>
      <c r="H21" s="88"/>
      <c r="I21" s="88"/>
    </row>
    <row r="22" spans="1:9" ht="21" customHeight="1">
      <c r="A22" s="270"/>
      <c r="B22" s="270"/>
      <c r="C22" s="270"/>
      <c r="D22" s="270"/>
      <c r="E22" s="129"/>
      <c r="F22" s="129"/>
      <c r="G22" s="129"/>
      <c r="H22" s="88"/>
      <c r="I22" s="88"/>
    </row>
    <row r="23" spans="1:9" ht="21" customHeight="1">
      <c r="A23" s="270"/>
      <c r="B23" s="270"/>
      <c r="C23" s="270"/>
      <c r="D23" s="270"/>
      <c r="E23" s="129"/>
      <c r="F23" s="129"/>
      <c r="G23" s="129"/>
      <c r="H23" s="88"/>
      <c r="I23" s="88"/>
    </row>
    <row r="24" spans="1:9" ht="21" customHeight="1">
      <c r="A24" s="270"/>
      <c r="B24" s="270"/>
      <c r="C24" s="270"/>
      <c r="D24" s="270"/>
      <c r="E24" s="129"/>
      <c r="F24" s="129"/>
      <c r="G24" s="129"/>
      <c r="H24" s="88"/>
      <c r="I24" s="88"/>
    </row>
    <row r="25" spans="1:9" ht="21" customHeight="1">
      <c r="A25" s="270"/>
      <c r="B25" s="270"/>
      <c r="C25" s="270"/>
      <c r="D25" s="407">
        <v>55</v>
      </c>
      <c r="E25" s="129"/>
      <c r="F25" s="129"/>
      <c r="G25" s="129"/>
      <c r="H25" s="88"/>
      <c r="I25" s="88"/>
    </row>
    <row r="26" spans="1:9" ht="20.25">
      <c r="A26" s="498" t="s">
        <v>1669</v>
      </c>
      <c r="B26" s="498"/>
      <c r="C26" s="498"/>
      <c r="D26" s="498"/>
      <c r="E26" s="498"/>
      <c r="F26" s="498"/>
      <c r="G26" s="498"/>
      <c r="H26" s="498"/>
      <c r="I26" s="498"/>
    </row>
    <row r="27" spans="1:9" ht="20.25">
      <c r="A27" s="498" t="s">
        <v>1670</v>
      </c>
      <c r="B27" s="498"/>
      <c r="C27" s="498"/>
      <c r="D27" s="498"/>
      <c r="E27" s="498"/>
      <c r="F27" s="498"/>
      <c r="G27" s="498"/>
      <c r="H27" s="498"/>
      <c r="I27" s="498"/>
    </row>
    <row r="28" spans="1:9" ht="20.25">
      <c r="A28" s="498" t="s">
        <v>1435</v>
      </c>
      <c r="B28" s="498"/>
      <c r="C28" s="498"/>
      <c r="D28" s="498"/>
      <c r="E28" s="498"/>
      <c r="F28" s="498"/>
      <c r="G28" s="498"/>
      <c r="H28" s="498"/>
      <c r="I28" s="498"/>
    </row>
    <row r="29" spans="1:9" ht="20.25">
      <c r="A29" s="119" t="s">
        <v>571</v>
      </c>
      <c r="B29" s="117"/>
      <c r="C29" s="117"/>
      <c r="D29" s="117"/>
      <c r="E29" s="117"/>
      <c r="F29" s="117"/>
      <c r="G29" s="117"/>
      <c r="H29" s="117"/>
      <c r="I29" s="117"/>
    </row>
    <row r="30" spans="1:9" ht="20.25">
      <c r="A30" s="494" t="s">
        <v>758</v>
      </c>
      <c r="B30" s="494"/>
      <c r="C30" s="494"/>
      <c r="D30" s="494"/>
      <c r="E30" s="494"/>
      <c r="F30" s="494"/>
      <c r="G30" s="494"/>
      <c r="H30" s="494"/>
      <c r="I30" s="494"/>
    </row>
    <row r="31" spans="1:9" ht="20.25">
      <c r="A31" s="494" t="s">
        <v>761</v>
      </c>
      <c r="B31" s="494"/>
      <c r="C31" s="494"/>
      <c r="D31" s="494"/>
      <c r="E31" s="494"/>
      <c r="F31" s="494"/>
      <c r="G31" s="494"/>
      <c r="H31" s="494"/>
      <c r="I31" s="494"/>
    </row>
    <row r="32" spans="1:9" ht="20.25">
      <c r="A32" s="497" t="s">
        <v>43</v>
      </c>
      <c r="B32" s="469" t="s">
        <v>44</v>
      </c>
      <c r="C32" s="469" t="s">
        <v>45</v>
      </c>
      <c r="D32" s="495" t="s">
        <v>46</v>
      </c>
      <c r="E32" s="467" t="s">
        <v>47</v>
      </c>
      <c r="F32" s="467"/>
      <c r="G32" s="467"/>
      <c r="H32" s="496" t="s">
        <v>49</v>
      </c>
      <c r="I32" s="496" t="s">
        <v>48</v>
      </c>
    </row>
    <row r="33" spans="1:9" ht="20.25">
      <c r="A33" s="497"/>
      <c r="B33" s="469"/>
      <c r="C33" s="469"/>
      <c r="D33" s="495"/>
      <c r="E33" s="96">
        <v>2557</v>
      </c>
      <c r="F33" s="96">
        <v>2558</v>
      </c>
      <c r="G33" s="96">
        <v>2559</v>
      </c>
      <c r="H33" s="467"/>
      <c r="I33" s="467"/>
    </row>
    <row r="34" spans="1:9" ht="20.25">
      <c r="A34" s="266">
        <v>2.2</v>
      </c>
      <c r="B34" s="267" t="s">
        <v>291</v>
      </c>
      <c r="C34" s="86"/>
      <c r="D34" s="121"/>
      <c r="E34" s="131"/>
      <c r="F34" s="131"/>
      <c r="G34" s="131"/>
      <c r="H34" s="86"/>
      <c r="I34" s="86"/>
    </row>
    <row r="35" spans="1:9" ht="20.25">
      <c r="A35" s="271"/>
      <c r="B35" s="269" t="s">
        <v>292</v>
      </c>
      <c r="C35" s="82"/>
      <c r="D35" s="83"/>
      <c r="E35" s="87"/>
      <c r="F35" s="87"/>
      <c r="G35" s="87"/>
      <c r="H35" s="82"/>
      <c r="I35" s="82"/>
    </row>
    <row r="36" spans="1:9" ht="20.25">
      <c r="A36" s="268">
        <v>1</v>
      </c>
      <c r="B36" s="87" t="s">
        <v>1484</v>
      </c>
      <c r="C36" s="82" t="s">
        <v>293</v>
      </c>
      <c r="D36" s="83" t="s">
        <v>295</v>
      </c>
      <c r="E36" s="132">
        <v>50000</v>
      </c>
      <c r="F36" s="132">
        <v>50000</v>
      </c>
      <c r="G36" s="132">
        <v>50000</v>
      </c>
      <c r="H36" s="82" t="s">
        <v>297</v>
      </c>
      <c r="I36" s="82" t="s">
        <v>83</v>
      </c>
    </row>
    <row r="37" spans="1:9" ht="20.25">
      <c r="A37" s="268"/>
      <c r="B37" s="87" t="s">
        <v>524</v>
      </c>
      <c r="C37" s="82" t="s">
        <v>294</v>
      </c>
      <c r="D37" s="83" t="s">
        <v>296</v>
      </c>
      <c r="E37" s="87"/>
      <c r="F37" s="87"/>
      <c r="G37" s="87"/>
      <c r="H37" s="82" t="s">
        <v>298</v>
      </c>
      <c r="I37" s="82"/>
    </row>
    <row r="38" spans="1:9" ht="20.25">
      <c r="A38" s="268">
        <v>2</v>
      </c>
      <c r="B38" s="87" t="s">
        <v>527</v>
      </c>
      <c r="C38" s="82" t="s">
        <v>525</v>
      </c>
      <c r="D38" s="83" t="s">
        <v>530</v>
      </c>
      <c r="E38" s="132">
        <v>20000</v>
      </c>
      <c r="F38" s="132">
        <v>20000</v>
      </c>
      <c r="G38" s="132">
        <v>20000</v>
      </c>
      <c r="H38" s="82" t="s">
        <v>528</v>
      </c>
      <c r="I38" s="82" t="s">
        <v>83</v>
      </c>
    </row>
    <row r="39" spans="1:9" ht="20.25">
      <c r="A39" s="268"/>
      <c r="B39" s="87" t="s">
        <v>529</v>
      </c>
      <c r="C39" s="82" t="s">
        <v>526</v>
      </c>
      <c r="D39" s="83" t="s">
        <v>531</v>
      </c>
      <c r="E39" s="87"/>
      <c r="F39" s="87"/>
      <c r="G39" s="87"/>
      <c r="H39" s="82" t="s">
        <v>298</v>
      </c>
      <c r="I39" s="82"/>
    </row>
    <row r="40" spans="1:11" ht="20.25">
      <c r="A40" s="268">
        <v>3</v>
      </c>
      <c r="B40" s="87" t="s">
        <v>1794</v>
      </c>
      <c r="C40" s="82" t="s">
        <v>1636</v>
      </c>
      <c r="D40" s="83" t="s">
        <v>1639</v>
      </c>
      <c r="E40" s="132">
        <v>20000</v>
      </c>
      <c r="F40" s="132">
        <v>20000</v>
      </c>
      <c r="G40" s="132">
        <v>20000</v>
      </c>
      <c r="H40" s="82" t="s">
        <v>1642</v>
      </c>
      <c r="I40" s="82" t="s">
        <v>1645</v>
      </c>
      <c r="K40" s="118" t="s">
        <v>886</v>
      </c>
    </row>
    <row r="41" spans="1:9" ht="20.25">
      <c r="A41" s="268"/>
      <c r="B41" s="87" t="s">
        <v>1485</v>
      </c>
      <c r="C41" s="82" t="s">
        <v>1637</v>
      </c>
      <c r="D41" s="83" t="s">
        <v>1640</v>
      </c>
      <c r="E41" s="87"/>
      <c r="F41" s="87"/>
      <c r="G41" s="87"/>
      <c r="H41" s="82" t="s">
        <v>1643</v>
      </c>
      <c r="I41" s="82" t="s">
        <v>270</v>
      </c>
    </row>
    <row r="42" spans="1:9" ht="20.25">
      <c r="A42" s="268"/>
      <c r="B42" s="87" t="s">
        <v>1486</v>
      </c>
      <c r="C42" s="82" t="s">
        <v>1638</v>
      </c>
      <c r="D42" s="83" t="s">
        <v>1641</v>
      </c>
      <c r="E42" s="87"/>
      <c r="F42" s="87"/>
      <c r="G42" s="87"/>
      <c r="H42" s="82" t="s">
        <v>1644</v>
      </c>
      <c r="I42" s="82" t="s">
        <v>1646</v>
      </c>
    </row>
    <row r="43" spans="1:256" s="94" customFormat="1" ht="20.25">
      <c r="A43" s="93">
        <v>4</v>
      </c>
      <c r="B43" s="81" t="s">
        <v>852</v>
      </c>
      <c r="C43" s="81" t="s">
        <v>853</v>
      </c>
      <c r="D43" s="81" t="s">
        <v>854</v>
      </c>
      <c r="E43" s="92">
        <v>50000</v>
      </c>
      <c r="F43" s="300">
        <v>0</v>
      </c>
      <c r="G43" s="300">
        <v>0</v>
      </c>
      <c r="H43" s="82" t="s">
        <v>297</v>
      </c>
      <c r="I43" s="93" t="s">
        <v>83</v>
      </c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1:256" s="94" customFormat="1" ht="20.25">
      <c r="A44" s="93"/>
      <c r="B44" s="81"/>
      <c r="C44" s="81"/>
      <c r="D44" s="81"/>
      <c r="E44" s="92"/>
      <c r="F44" s="300"/>
      <c r="G44" s="300"/>
      <c r="H44" s="82" t="s">
        <v>298</v>
      </c>
      <c r="I44" s="93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s="94" customFormat="1" ht="20.25">
      <c r="A45" s="93">
        <v>5</v>
      </c>
      <c r="B45" s="81" t="s">
        <v>740</v>
      </c>
      <c r="C45" s="93" t="s">
        <v>741</v>
      </c>
      <c r="D45" s="83" t="s">
        <v>295</v>
      </c>
      <c r="E45" s="92">
        <v>100000</v>
      </c>
      <c r="F45" s="300">
        <v>0</v>
      </c>
      <c r="G45" s="300">
        <v>0</v>
      </c>
      <c r="H45" s="82" t="s">
        <v>297</v>
      </c>
      <c r="I45" s="93" t="s">
        <v>483</v>
      </c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ht="20.25">
      <c r="A46" s="81"/>
      <c r="B46" s="81"/>
      <c r="C46" s="93" t="s">
        <v>742</v>
      </c>
      <c r="D46" s="83" t="s">
        <v>296</v>
      </c>
      <c r="E46" s="92"/>
      <c r="F46" s="81"/>
      <c r="G46" s="81"/>
      <c r="H46" s="82" t="s">
        <v>298</v>
      </c>
      <c r="I46" s="81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4"/>
      <c r="IN46" s="84"/>
      <c r="IO46" s="84"/>
      <c r="IP46" s="84"/>
      <c r="IQ46" s="84"/>
      <c r="IR46" s="84"/>
      <c r="IS46" s="84"/>
      <c r="IT46" s="84"/>
      <c r="IU46" s="84"/>
      <c r="IV46" s="84"/>
    </row>
    <row r="47" spans="1:9" ht="21" thickBot="1">
      <c r="A47" s="493" t="s">
        <v>95</v>
      </c>
      <c r="B47" s="493"/>
      <c r="C47" s="493"/>
      <c r="D47" s="493"/>
      <c r="E47" s="248">
        <f>SUM(E34:E46)</f>
        <v>240000</v>
      </c>
      <c r="F47" s="246">
        <f>SUM(F36:F45)</f>
        <v>90000</v>
      </c>
      <c r="G47" s="246">
        <f>SUM(G34:G45)</f>
        <v>90000</v>
      </c>
      <c r="H47" s="369">
        <f>E47+F47+G47</f>
        <v>420000</v>
      </c>
      <c r="I47" s="244"/>
    </row>
    <row r="48" ht="21" thickTop="1"/>
    <row r="50" ht="20.25">
      <c r="D50" s="166" t="s">
        <v>1357</v>
      </c>
    </row>
  </sheetData>
  <sheetProtection/>
  <mergeCells count="26">
    <mergeCell ref="A30:I30"/>
    <mergeCell ref="A1:I1"/>
    <mergeCell ref="A2:I2"/>
    <mergeCell ref="A3:I3"/>
    <mergeCell ref="A26:I26"/>
    <mergeCell ref="A27:I27"/>
    <mergeCell ref="A28:I28"/>
    <mergeCell ref="A16:D16"/>
    <mergeCell ref="I7:I8"/>
    <mergeCell ref="H7:H8"/>
    <mergeCell ref="A5:I5"/>
    <mergeCell ref="A6:I6"/>
    <mergeCell ref="A7:A8"/>
    <mergeCell ref="B7:B8"/>
    <mergeCell ref="C7:C8"/>
    <mergeCell ref="D7:D8"/>
    <mergeCell ref="E7:G7"/>
    <mergeCell ref="A47:D47"/>
    <mergeCell ref="A31:I31"/>
    <mergeCell ref="E32:G32"/>
    <mergeCell ref="C32:C33"/>
    <mergeCell ref="D32:D33"/>
    <mergeCell ref="H32:H33"/>
    <mergeCell ref="I32:I33"/>
    <mergeCell ref="A32:A33"/>
    <mergeCell ref="B32:B33"/>
  </mergeCells>
  <printOptions/>
  <pageMargins left="0.51" right="0.3" top="0.89" bottom="0.52" header="0.5118110236220472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01"/>
  <sheetViews>
    <sheetView zoomScalePageLayoutView="0" workbookViewId="0" topLeftCell="B184">
      <selection activeCell="I147" sqref="I147"/>
    </sheetView>
  </sheetViews>
  <sheetFormatPr defaultColWidth="9.140625" defaultRowHeight="12.75"/>
  <cols>
    <col min="1" max="1" width="5.57421875" style="161" customWidth="1"/>
    <col min="2" max="2" width="30.140625" style="118" customWidth="1"/>
    <col min="3" max="3" width="19.8515625" style="166" customWidth="1"/>
    <col min="4" max="4" width="19.421875" style="166" customWidth="1"/>
    <col min="5" max="5" width="14.00390625" style="118" bestFit="1" customWidth="1"/>
    <col min="6" max="6" width="12.421875" style="118" bestFit="1" customWidth="1"/>
    <col min="7" max="7" width="11.28125" style="118" customWidth="1"/>
    <col min="8" max="8" width="18.57421875" style="165" customWidth="1"/>
    <col min="9" max="9" width="12.28125" style="161" customWidth="1"/>
    <col min="10" max="10" width="12.8515625" style="118" customWidth="1"/>
    <col min="11" max="11" width="12.57421875" style="118" customWidth="1"/>
    <col min="12" max="12" width="13.00390625" style="118" customWidth="1"/>
    <col min="13" max="16384" width="9.140625" style="118" customWidth="1"/>
  </cols>
  <sheetData>
    <row r="1" spans="1:9" ht="21" customHeight="1">
      <c r="A1" s="498" t="s">
        <v>1669</v>
      </c>
      <c r="B1" s="498"/>
      <c r="C1" s="498"/>
      <c r="D1" s="498"/>
      <c r="E1" s="498"/>
      <c r="F1" s="498"/>
      <c r="G1" s="498"/>
      <c r="H1" s="498"/>
      <c r="I1" s="498"/>
    </row>
    <row r="2" spans="1:9" ht="20.25">
      <c r="A2" s="498" t="s">
        <v>1670</v>
      </c>
      <c r="B2" s="498"/>
      <c r="C2" s="498"/>
      <c r="D2" s="498"/>
      <c r="E2" s="498"/>
      <c r="F2" s="498"/>
      <c r="G2" s="498"/>
      <c r="H2" s="498"/>
      <c r="I2" s="498"/>
    </row>
    <row r="3" spans="1:9" ht="20.25">
      <c r="A3" s="498" t="s">
        <v>1435</v>
      </c>
      <c r="B3" s="498"/>
      <c r="C3" s="498"/>
      <c r="D3" s="498"/>
      <c r="E3" s="498"/>
      <c r="F3" s="498"/>
      <c r="G3" s="498"/>
      <c r="H3" s="498"/>
      <c r="I3" s="498"/>
    </row>
    <row r="4" spans="1:256" ht="20.25">
      <c r="A4" s="119" t="s">
        <v>572</v>
      </c>
      <c r="B4" s="119"/>
      <c r="C4" s="119"/>
      <c r="D4" s="119"/>
      <c r="E4" s="119"/>
      <c r="F4" s="119"/>
      <c r="G4" s="119"/>
      <c r="H4" s="119"/>
      <c r="I4" s="117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  <c r="IR4" s="119"/>
      <c r="IS4" s="119"/>
      <c r="IT4" s="119"/>
      <c r="IU4" s="119"/>
      <c r="IV4" s="119"/>
    </row>
    <row r="5" spans="1:9" ht="20.25">
      <c r="A5" s="494" t="s">
        <v>757</v>
      </c>
      <c r="B5" s="500"/>
      <c r="C5" s="500"/>
      <c r="D5" s="500"/>
      <c r="E5" s="500"/>
      <c r="F5" s="500"/>
      <c r="G5" s="500"/>
      <c r="H5" s="500"/>
      <c r="I5" s="500"/>
    </row>
    <row r="6" spans="1:9" ht="20.25">
      <c r="A6" s="494" t="s">
        <v>762</v>
      </c>
      <c r="B6" s="494"/>
      <c r="C6" s="494"/>
      <c r="D6" s="494"/>
      <c r="E6" s="494"/>
      <c r="F6" s="494"/>
      <c r="G6" s="494"/>
      <c r="H6" s="494"/>
      <c r="I6" s="494"/>
    </row>
    <row r="7" spans="1:9" ht="20.25">
      <c r="A7" s="497" t="s">
        <v>43</v>
      </c>
      <c r="B7" s="469" t="s">
        <v>44</v>
      </c>
      <c r="C7" s="469" t="s">
        <v>45</v>
      </c>
      <c r="D7" s="495" t="s">
        <v>46</v>
      </c>
      <c r="E7" s="467" t="s">
        <v>47</v>
      </c>
      <c r="F7" s="467"/>
      <c r="G7" s="467"/>
      <c r="H7" s="496" t="s">
        <v>49</v>
      </c>
      <c r="I7" s="496" t="s">
        <v>48</v>
      </c>
    </row>
    <row r="8" spans="1:9" ht="20.25">
      <c r="A8" s="497"/>
      <c r="B8" s="469"/>
      <c r="C8" s="469"/>
      <c r="D8" s="495"/>
      <c r="E8" s="96">
        <v>2557</v>
      </c>
      <c r="F8" s="96">
        <v>2558</v>
      </c>
      <c r="G8" s="96">
        <v>2559</v>
      </c>
      <c r="H8" s="467"/>
      <c r="I8" s="467"/>
    </row>
    <row r="9" spans="1:9" ht="20.25">
      <c r="A9" s="266">
        <v>3.1</v>
      </c>
      <c r="B9" s="267" t="s">
        <v>243</v>
      </c>
      <c r="C9" s="121"/>
      <c r="D9" s="121"/>
      <c r="E9" s="131"/>
      <c r="F9" s="131"/>
      <c r="G9" s="131"/>
      <c r="H9" s="86"/>
      <c r="I9" s="122"/>
    </row>
    <row r="10" spans="1:9" ht="20.25">
      <c r="A10" s="252">
        <v>1</v>
      </c>
      <c r="B10" s="105" t="s">
        <v>1487</v>
      </c>
      <c r="C10" s="100" t="s">
        <v>1515</v>
      </c>
      <c r="D10" s="100" t="s">
        <v>244</v>
      </c>
      <c r="E10" s="226">
        <v>50000</v>
      </c>
      <c r="F10" s="154">
        <v>50000</v>
      </c>
      <c r="G10" s="154">
        <v>50000</v>
      </c>
      <c r="H10" s="99" t="s">
        <v>1519</v>
      </c>
      <c r="I10" s="109" t="s">
        <v>1521</v>
      </c>
    </row>
    <row r="11" spans="1:9" ht="20.25">
      <c r="A11" s="252"/>
      <c r="B11" s="144" t="s">
        <v>1488</v>
      </c>
      <c r="C11" s="100" t="s">
        <v>1629</v>
      </c>
      <c r="D11" s="100" t="s">
        <v>1516</v>
      </c>
      <c r="E11" s="226"/>
      <c r="F11" s="226"/>
      <c r="G11" s="226"/>
      <c r="H11" s="99" t="s">
        <v>257</v>
      </c>
      <c r="I11" s="109" t="s">
        <v>83</v>
      </c>
    </row>
    <row r="12" spans="1:9" ht="20.25">
      <c r="A12" s="252">
        <v>2</v>
      </c>
      <c r="B12" s="149" t="s">
        <v>532</v>
      </c>
      <c r="C12" s="100" t="s">
        <v>255</v>
      </c>
      <c r="D12" s="100" t="s">
        <v>1658</v>
      </c>
      <c r="E12" s="226">
        <v>100000</v>
      </c>
      <c r="F12" s="154">
        <v>100000</v>
      </c>
      <c r="G12" s="154">
        <v>100000</v>
      </c>
      <c r="H12" s="290" t="s">
        <v>1659</v>
      </c>
      <c r="I12" s="109" t="s">
        <v>83</v>
      </c>
    </row>
    <row r="13" spans="1:9" ht="20.25">
      <c r="A13" s="252"/>
      <c r="B13" s="105" t="s">
        <v>1656</v>
      </c>
      <c r="C13" s="100" t="s">
        <v>256</v>
      </c>
      <c r="D13" s="100" t="s">
        <v>1657</v>
      </c>
      <c r="E13" s="226"/>
      <c r="F13" s="226"/>
      <c r="G13" s="226"/>
      <c r="H13" s="99" t="s">
        <v>257</v>
      </c>
      <c r="I13" s="109"/>
    </row>
    <row r="14" spans="1:9" ht="20.25">
      <c r="A14" s="252">
        <v>3</v>
      </c>
      <c r="B14" s="105" t="s">
        <v>1489</v>
      </c>
      <c r="C14" s="100" t="s">
        <v>1623</v>
      </c>
      <c r="D14" s="100" t="s">
        <v>251</v>
      </c>
      <c r="E14" s="226">
        <v>10000</v>
      </c>
      <c r="F14" s="154">
        <v>10000</v>
      </c>
      <c r="G14" s="154">
        <v>10000</v>
      </c>
      <c r="H14" s="99" t="s">
        <v>1624</v>
      </c>
      <c r="I14" s="109" t="s">
        <v>523</v>
      </c>
    </row>
    <row r="15" spans="1:9" ht="20.25">
      <c r="A15" s="252"/>
      <c r="B15" s="105" t="s">
        <v>1621</v>
      </c>
      <c r="C15" s="100" t="s">
        <v>1622</v>
      </c>
      <c r="D15" s="100" t="s">
        <v>1818</v>
      </c>
      <c r="E15" s="226"/>
      <c r="F15" s="226"/>
      <c r="G15" s="226"/>
      <c r="H15" s="99"/>
      <c r="I15" s="109"/>
    </row>
    <row r="16" spans="1:9" ht="20.25">
      <c r="A16" s="252">
        <v>4</v>
      </c>
      <c r="B16" s="105" t="s">
        <v>533</v>
      </c>
      <c r="C16" s="100" t="s">
        <v>259</v>
      </c>
      <c r="D16" s="100" t="s">
        <v>260</v>
      </c>
      <c r="E16" s="226">
        <v>100000</v>
      </c>
      <c r="F16" s="226">
        <v>0</v>
      </c>
      <c r="G16" s="226">
        <v>0</v>
      </c>
      <c r="H16" s="99" t="s">
        <v>261</v>
      </c>
      <c r="I16" s="109" t="s">
        <v>83</v>
      </c>
    </row>
    <row r="17" spans="1:9" ht="20.25">
      <c r="A17" s="252"/>
      <c r="B17" s="105" t="s">
        <v>534</v>
      </c>
      <c r="C17" s="100" t="s">
        <v>258</v>
      </c>
      <c r="D17" s="100"/>
      <c r="E17" s="226"/>
      <c r="F17" s="226"/>
      <c r="G17" s="226"/>
      <c r="H17" s="99" t="s">
        <v>1787</v>
      </c>
      <c r="I17" s="109"/>
    </row>
    <row r="18" spans="1:9" ht="20.25">
      <c r="A18" s="252">
        <v>5</v>
      </c>
      <c r="B18" s="105" t="s">
        <v>1788</v>
      </c>
      <c r="C18" s="100" t="s">
        <v>1789</v>
      </c>
      <c r="D18" s="100" t="s">
        <v>260</v>
      </c>
      <c r="E18" s="226">
        <v>20000</v>
      </c>
      <c r="F18" s="226">
        <v>20000</v>
      </c>
      <c r="G18" s="226">
        <v>20000</v>
      </c>
      <c r="H18" s="99" t="s">
        <v>1791</v>
      </c>
      <c r="I18" s="109" t="s">
        <v>83</v>
      </c>
    </row>
    <row r="19" spans="1:9" ht="20.25">
      <c r="A19" s="252"/>
      <c r="B19" s="101" t="s">
        <v>1506</v>
      </c>
      <c r="C19" s="100" t="s">
        <v>1790</v>
      </c>
      <c r="D19" s="100"/>
      <c r="E19" s="226"/>
      <c r="F19" s="226"/>
      <c r="G19" s="226"/>
      <c r="H19" s="99" t="s">
        <v>1792</v>
      </c>
      <c r="I19" s="109"/>
    </row>
    <row r="20" spans="1:9" ht="20.25">
      <c r="A20" s="252">
        <v>6</v>
      </c>
      <c r="B20" s="85" t="s">
        <v>1822</v>
      </c>
      <c r="C20" s="100" t="s">
        <v>1824</v>
      </c>
      <c r="D20" s="100" t="s">
        <v>1826</v>
      </c>
      <c r="E20" s="226">
        <v>300000</v>
      </c>
      <c r="F20" s="226">
        <v>0</v>
      </c>
      <c r="G20" s="226">
        <v>0</v>
      </c>
      <c r="H20" s="99" t="s">
        <v>1520</v>
      </c>
      <c r="I20" s="109" t="s">
        <v>83</v>
      </c>
    </row>
    <row r="21" spans="1:9" ht="20.25">
      <c r="A21" s="252"/>
      <c r="B21" s="85" t="s">
        <v>1823</v>
      </c>
      <c r="C21" s="100" t="s">
        <v>1825</v>
      </c>
      <c r="D21" s="100" t="s">
        <v>1827</v>
      </c>
      <c r="E21" s="226"/>
      <c r="F21" s="226"/>
      <c r="G21" s="226"/>
      <c r="H21" s="99"/>
      <c r="I21" s="109"/>
    </row>
    <row r="22" spans="1:9" ht="20.25">
      <c r="A22" s="252">
        <v>7</v>
      </c>
      <c r="B22" s="85" t="s">
        <v>894</v>
      </c>
      <c r="C22" s="100" t="s">
        <v>895</v>
      </c>
      <c r="D22" s="100" t="s">
        <v>896</v>
      </c>
      <c r="E22" s="226">
        <v>100000</v>
      </c>
      <c r="F22" s="226">
        <v>0</v>
      </c>
      <c r="G22" s="226">
        <v>0</v>
      </c>
      <c r="H22" s="99" t="s">
        <v>898</v>
      </c>
      <c r="I22" s="109" t="s">
        <v>83</v>
      </c>
    </row>
    <row r="23" spans="1:12" ht="20.25">
      <c r="A23" s="255"/>
      <c r="B23" s="184" t="s">
        <v>1289</v>
      </c>
      <c r="C23" s="104"/>
      <c r="D23" s="104" t="s">
        <v>897</v>
      </c>
      <c r="E23" s="231"/>
      <c r="F23" s="231"/>
      <c r="G23" s="231"/>
      <c r="H23" s="103"/>
      <c r="I23" s="187"/>
      <c r="J23" s="391">
        <f>SUM(E10:E23)</f>
        <v>680000</v>
      </c>
      <c r="K23" s="391">
        <f>SUM(F10:F23)</f>
        <v>180000</v>
      </c>
      <c r="L23" s="391">
        <f>SUM(G10:G23)</f>
        <v>180000</v>
      </c>
    </row>
    <row r="24" spans="1:9" ht="20.25">
      <c r="A24" s="275"/>
      <c r="B24" s="84"/>
      <c r="C24" s="89"/>
      <c r="D24" s="89"/>
      <c r="E24" s="94"/>
      <c r="F24" s="94"/>
      <c r="G24" s="94"/>
      <c r="H24" s="88"/>
      <c r="I24" s="130"/>
    </row>
    <row r="25" spans="1:9" ht="20.25">
      <c r="A25" s="275"/>
      <c r="B25" s="84"/>
      <c r="C25" s="89"/>
      <c r="D25" s="89" t="s">
        <v>1358</v>
      </c>
      <c r="E25" s="94"/>
      <c r="F25" s="94"/>
      <c r="G25" s="94"/>
      <c r="H25" s="88"/>
      <c r="I25" s="130"/>
    </row>
    <row r="26" spans="1:256" ht="20.25">
      <c r="A26" s="119" t="s">
        <v>572</v>
      </c>
      <c r="B26" s="119"/>
      <c r="C26" s="119"/>
      <c r="D26" s="119"/>
      <c r="E26" s="119"/>
      <c r="F26" s="119"/>
      <c r="G26" s="119"/>
      <c r="H26" s="119"/>
      <c r="I26" s="117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  <c r="IT26" s="119"/>
      <c r="IU26" s="119"/>
      <c r="IV26" s="119"/>
    </row>
    <row r="27" spans="1:9" ht="20.25">
      <c r="A27" s="494" t="s">
        <v>757</v>
      </c>
      <c r="B27" s="500"/>
      <c r="C27" s="500"/>
      <c r="D27" s="500"/>
      <c r="E27" s="500"/>
      <c r="F27" s="500"/>
      <c r="G27" s="500"/>
      <c r="H27" s="500"/>
      <c r="I27" s="500"/>
    </row>
    <row r="28" spans="1:9" ht="20.25">
      <c r="A28" s="494" t="s">
        <v>762</v>
      </c>
      <c r="B28" s="494"/>
      <c r="C28" s="494"/>
      <c r="D28" s="494"/>
      <c r="E28" s="494"/>
      <c r="F28" s="494"/>
      <c r="G28" s="494"/>
      <c r="H28" s="494"/>
      <c r="I28" s="494"/>
    </row>
    <row r="29" spans="1:9" ht="20.25">
      <c r="A29" s="497" t="s">
        <v>43</v>
      </c>
      <c r="B29" s="469" t="s">
        <v>44</v>
      </c>
      <c r="C29" s="469" t="s">
        <v>45</v>
      </c>
      <c r="D29" s="495" t="s">
        <v>46</v>
      </c>
      <c r="E29" s="467" t="s">
        <v>47</v>
      </c>
      <c r="F29" s="467"/>
      <c r="G29" s="467"/>
      <c r="H29" s="496" t="s">
        <v>49</v>
      </c>
      <c r="I29" s="496" t="s">
        <v>48</v>
      </c>
    </row>
    <row r="30" spans="1:9" ht="20.25">
      <c r="A30" s="497"/>
      <c r="B30" s="469"/>
      <c r="C30" s="469"/>
      <c r="D30" s="495"/>
      <c r="E30" s="96">
        <v>2557</v>
      </c>
      <c r="F30" s="96">
        <v>2558</v>
      </c>
      <c r="G30" s="96">
        <v>2559</v>
      </c>
      <c r="H30" s="467"/>
      <c r="I30" s="467"/>
    </row>
    <row r="31" spans="1:9" ht="20.25">
      <c r="A31" s="266">
        <v>3.1</v>
      </c>
      <c r="B31" s="267" t="s">
        <v>243</v>
      </c>
      <c r="C31" s="121"/>
      <c r="D31" s="121"/>
      <c r="E31" s="131"/>
      <c r="F31" s="131"/>
      <c r="G31" s="131"/>
      <c r="H31" s="86"/>
      <c r="I31" s="122"/>
    </row>
    <row r="32" spans="1:9" ht="20.25">
      <c r="A32" s="252">
        <v>8</v>
      </c>
      <c r="B32" s="379" t="s">
        <v>1295</v>
      </c>
      <c r="C32" s="108" t="s">
        <v>1291</v>
      </c>
      <c r="D32" s="378" t="s">
        <v>1651</v>
      </c>
      <c r="E32" s="110">
        <v>300000</v>
      </c>
      <c r="F32" s="226">
        <v>0</v>
      </c>
      <c r="G32" s="226">
        <v>0</v>
      </c>
      <c r="H32" s="109" t="s">
        <v>1293</v>
      </c>
      <c r="I32" s="109" t="s">
        <v>83</v>
      </c>
    </row>
    <row r="33" spans="1:9" ht="20.25">
      <c r="A33" s="252"/>
      <c r="B33" s="144" t="s">
        <v>1296</v>
      </c>
      <c r="C33" s="108" t="s">
        <v>1292</v>
      </c>
      <c r="D33" s="378" t="s">
        <v>1435</v>
      </c>
      <c r="E33" s="110"/>
      <c r="F33" s="105"/>
      <c r="G33" s="105"/>
      <c r="H33" s="109" t="s">
        <v>1294</v>
      </c>
      <c r="I33" s="109"/>
    </row>
    <row r="34" spans="1:9" ht="20.25">
      <c r="A34" s="252"/>
      <c r="B34" s="149"/>
      <c r="C34" s="100" t="s">
        <v>1297</v>
      </c>
      <c r="D34" s="100"/>
      <c r="E34" s="226"/>
      <c r="F34" s="154"/>
      <c r="G34" s="154"/>
      <c r="H34" s="290"/>
      <c r="I34" s="109"/>
    </row>
    <row r="35" spans="1:9" ht="20.25">
      <c r="A35" s="252"/>
      <c r="B35" s="105"/>
      <c r="C35" s="100" t="s">
        <v>1298</v>
      </c>
      <c r="D35" s="100"/>
      <c r="E35" s="226"/>
      <c r="F35" s="226"/>
      <c r="G35" s="226"/>
      <c r="H35" s="99"/>
      <c r="I35" s="109"/>
    </row>
    <row r="36" spans="1:9" ht="20.25">
      <c r="A36" s="252">
        <v>9</v>
      </c>
      <c r="B36" s="105" t="s">
        <v>1308</v>
      </c>
      <c r="C36" s="100" t="s">
        <v>1306</v>
      </c>
      <c r="D36" s="100" t="s">
        <v>385</v>
      </c>
      <c r="E36" s="226">
        <v>400000</v>
      </c>
      <c r="F36" s="226">
        <v>0</v>
      </c>
      <c r="G36" s="226">
        <v>0</v>
      </c>
      <c r="H36" s="99" t="s">
        <v>1309</v>
      </c>
      <c r="I36" s="109" t="s">
        <v>83</v>
      </c>
    </row>
    <row r="37" spans="1:9" ht="20.25">
      <c r="A37" s="252"/>
      <c r="B37" s="105" t="s">
        <v>65</v>
      </c>
      <c r="C37" s="100" t="s">
        <v>1307</v>
      </c>
      <c r="D37" s="100" t="s">
        <v>766</v>
      </c>
      <c r="E37" s="226"/>
      <c r="F37" s="226"/>
      <c r="G37" s="226"/>
      <c r="H37" s="99" t="s">
        <v>1310</v>
      </c>
      <c r="I37" s="109"/>
    </row>
    <row r="38" spans="1:9" ht="20.25">
      <c r="A38" s="252">
        <v>10</v>
      </c>
      <c r="B38" s="105" t="s">
        <v>1311</v>
      </c>
      <c r="C38" s="100" t="s">
        <v>1312</v>
      </c>
      <c r="D38" s="100" t="s">
        <v>386</v>
      </c>
      <c r="E38" s="226">
        <v>100000</v>
      </c>
      <c r="F38" s="226">
        <v>0</v>
      </c>
      <c r="G38" s="226">
        <v>0</v>
      </c>
      <c r="H38" s="99" t="s">
        <v>1317</v>
      </c>
      <c r="I38" s="109" t="s">
        <v>83</v>
      </c>
    </row>
    <row r="39" spans="1:9" ht="20.25">
      <c r="A39" s="252"/>
      <c r="B39" s="101"/>
      <c r="C39" s="100" t="s">
        <v>1313</v>
      </c>
      <c r="D39" s="100" t="s">
        <v>1435</v>
      </c>
      <c r="E39" s="226"/>
      <c r="F39" s="226"/>
      <c r="G39" s="226"/>
      <c r="H39" s="99" t="s">
        <v>1329</v>
      </c>
      <c r="I39" s="109"/>
    </row>
    <row r="40" spans="1:9" ht="20.25">
      <c r="A40" s="252">
        <v>11</v>
      </c>
      <c r="B40" s="85" t="s">
        <v>750</v>
      </c>
      <c r="C40" s="108" t="s">
        <v>1291</v>
      </c>
      <c r="D40" s="378" t="s">
        <v>1651</v>
      </c>
      <c r="E40" s="226">
        <v>20000</v>
      </c>
      <c r="F40" s="226">
        <v>0</v>
      </c>
      <c r="G40" s="226">
        <v>0</v>
      </c>
      <c r="H40" s="109" t="s">
        <v>1293</v>
      </c>
      <c r="I40" s="109" t="s">
        <v>83</v>
      </c>
    </row>
    <row r="41" spans="1:9" ht="20.25">
      <c r="A41" s="252"/>
      <c r="B41" s="85" t="s">
        <v>751</v>
      </c>
      <c r="C41" s="108" t="s">
        <v>1292</v>
      </c>
      <c r="D41" s="378" t="s">
        <v>1435</v>
      </c>
      <c r="E41" s="226"/>
      <c r="F41" s="226"/>
      <c r="G41" s="226"/>
      <c r="H41" s="109" t="s">
        <v>1294</v>
      </c>
      <c r="I41" s="109"/>
    </row>
    <row r="42" spans="1:9" ht="20.25">
      <c r="A42" s="252">
        <v>12</v>
      </c>
      <c r="B42" s="85" t="s">
        <v>382</v>
      </c>
      <c r="C42" s="108" t="s">
        <v>1291</v>
      </c>
      <c r="D42" s="378" t="s">
        <v>1651</v>
      </c>
      <c r="E42" s="226">
        <v>100000</v>
      </c>
      <c r="F42" s="226">
        <v>0</v>
      </c>
      <c r="G42" s="226">
        <v>0</v>
      </c>
      <c r="H42" s="109" t="s">
        <v>1293</v>
      </c>
      <c r="I42" s="109" t="s">
        <v>83</v>
      </c>
    </row>
    <row r="43" spans="1:9" ht="20.25">
      <c r="A43" s="252"/>
      <c r="B43" s="85" t="s">
        <v>383</v>
      </c>
      <c r="C43" s="108" t="s">
        <v>1292</v>
      </c>
      <c r="D43" s="378" t="s">
        <v>1435</v>
      </c>
      <c r="E43" s="226"/>
      <c r="F43" s="226"/>
      <c r="G43" s="226"/>
      <c r="H43" s="109" t="s">
        <v>1294</v>
      </c>
      <c r="I43" s="109"/>
    </row>
    <row r="44" spans="1:9" ht="20.25">
      <c r="A44" s="252"/>
      <c r="B44" s="85" t="s">
        <v>384</v>
      </c>
      <c r="C44" s="108"/>
      <c r="D44" s="378"/>
      <c r="E44" s="226"/>
      <c r="F44" s="226"/>
      <c r="G44" s="226"/>
      <c r="H44" s="109"/>
      <c r="I44" s="109"/>
    </row>
    <row r="45" spans="1:9" ht="20.25">
      <c r="A45" s="252">
        <v>13</v>
      </c>
      <c r="B45" s="85" t="s">
        <v>325</v>
      </c>
      <c r="C45" s="108" t="s">
        <v>326</v>
      </c>
      <c r="D45" s="378" t="s">
        <v>327</v>
      </c>
      <c r="E45" s="226">
        <v>50000</v>
      </c>
      <c r="F45" s="226">
        <v>0</v>
      </c>
      <c r="G45" s="226">
        <v>0</v>
      </c>
      <c r="H45" s="99" t="s">
        <v>328</v>
      </c>
      <c r="I45" s="109" t="s">
        <v>83</v>
      </c>
    </row>
    <row r="46" spans="1:9" ht="20.25">
      <c r="A46" s="252"/>
      <c r="B46" s="85"/>
      <c r="C46" s="108"/>
      <c r="D46" s="108"/>
      <c r="E46" s="226"/>
      <c r="F46" s="226"/>
      <c r="G46" s="226"/>
      <c r="H46" s="99" t="s">
        <v>1329</v>
      </c>
      <c r="I46" s="109"/>
    </row>
    <row r="47" spans="1:9" ht="20.25">
      <c r="A47" s="252"/>
      <c r="B47" s="85"/>
      <c r="C47" s="108"/>
      <c r="D47" s="108"/>
      <c r="E47" s="226"/>
      <c r="F47" s="226"/>
      <c r="G47" s="226"/>
      <c r="H47" s="99"/>
      <c r="I47" s="109"/>
    </row>
    <row r="48" spans="1:12" ht="20.25">
      <c r="A48" s="255"/>
      <c r="B48" s="184"/>
      <c r="C48" s="363"/>
      <c r="D48" s="363"/>
      <c r="E48" s="231"/>
      <c r="F48" s="231"/>
      <c r="G48" s="231"/>
      <c r="H48" s="103"/>
      <c r="I48" s="187"/>
      <c r="J48" s="126">
        <f>SUM(E32:E48)</f>
        <v>970000</v>
      </c>
      <c r="K48" s="391">
        <f>SUM(F32:F48)</f>
        <v>0</v>
      </c>
      <c r="L48" s="391">
        <f>SUM(G32:G48)</f>
        <v>0</v>
      </c>
    </row>
    <row r="49" spans="1:9" s="299" customFormat="1" ht="21" thickBot="1">
      <c r="A49" s="493" t="s">
        <v>95</v>
      </c>
      <c r="B49" s="493"/>
      <c r="C49" s="493"/>
      <c r="D49" s="493"/>
      <c r="E49" s="246">
        <f>J23+J48</f>
        <v>1650000</v>
      </c>
      <c r="F49" s="246">
        <f>K23+K48</f>
        <v>180000</v>
      </c>
      <c r="G49" s="246">
        <f>L23+L48</f>
        <v>180000</v>
      </c>
      <c r="H49" s="369">
        <f>E49+F49+G49</f>
        <v>2010000</v>
      </c>
      <c r="I49" s="247"/>
    </row>
    <row r="50" spans="1:9" ht="21" thickTop="1">
      <c r="A50" s="275"/>
      <c r="B50" s="84"/>
      <c r="C50" s="89"/>
      <c r="D50" s="89" t="s">
        <v>1359</v>
      </c>
      <c r="E50" s="94"/>
      <c r="F50" s="94"/>
      <c r="G50" s="94"/>
      <c r="H50" s="88"/>
      <c r="I50" s="130"/>
    </row>
    <row r="51" spans="1:9" ht="21" customHeight="1">
      <c r="A51" s="498" t="s">
        <v>1669</v>
      </c>
      <c r="B51" s="498"/>
      <c r="C51" s="498"/>
      <c r="D51" s="498"/>
      <c r="E51" s="498"/>
      <c r="F51" s="498"/>
      <c r="G51" s="498"/>
      <c r="H51" s="498"/>
      <c r="I51" s="498"/>
    </row>
    <row r="52" spans="1:9" ht="20.25">
      <c r="A52" s="498" t="s">
        <v>1670</v>
      </c>
      <c r="B52" s="498"/>
      <c r="C52" s="498"/>
      <c r="D52" s="498"/>
      <c r="E52" s="498"/>
      <c r="F52" s="498"/>
      <c r="G52" s="498"/>
      <c r="H52" s="498"/>
      <c r="I52" s="498"/>
    </row>
    <row r="53" spans="1:9" ht="20.25">
      <c r="A53" s="498" t="s">
        <v>1435</v>
      </c>
      <c r="B53" s="498"/>
      <c r="C53" s="498"/>
      <c r="D53" s="498"/>
      <c r="E53" s="498"/>
      <c r="F53" s="498"/>
      <c r="G53" s="498"/>
      <c r="H53" s="498"/>
      <c r="I53" s="498"/>
    </row>
    <row r="54" spans="1:256" ht="20.25">
      <c r="A54" s="119" t="s">
        <v>572</v>
      </c>
      <c r="B54" s="119"/>
      <c r="C54" s="119"/>
      <c r="D54" s="119"/>
      <c r="E54" s="119"/>
      <c r="F54" s="119"/>
      <c r="G54" s="119"/>
      <c r="H54" s="119"/>
      <c r="I54" s="117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19"/>
      <c r="HG54" s="119"/>
      <c r="HH54" s="119"/>
      <c r="HI54" s="119"/>
      <c r="HJ54" s="119"/>
      <c r="HK54" s="119"/>
      <c r="HL54" s="119"/>
      <c r="HM54" s="119"/>
      <c r="HN54" s="119"/>
      <c r="HO54" s="119"/>
      <c r="HP54" s="119"/>
      <c r="HQ54" s="119"/>
      <c r="HR54" s="119"/>
      <c r="HS54" s="119"/>
      <c r="HT54" s="119"/>
      <c r="HU54" s="119"/>
      <c r="HV54" s="119"/>
      <c r="HW54" s="119"/>
      <c r="HX54" s="119"/>
      <c r="HY54" s="119"/>
      <c r="HZ54" s="119"/>
      <c r="IA54" s="119"/>
      <c r="IB54" s="119"/>
      <c r="IC54" s="119"/>
      <c r="ID54" s="119"/>
      <c r="IE54" s="119"/>
      <c r="IF54" s="119"/>
      <c r="IG54" s="119"/>
      <c r="IH54" s="119"/>
      <c r="II54" s="119"/>
      <c r="IJ54" s="119"/>
      <c r="IK54" s="119"/>
      <c r="IL54" s="119"/>
      <c r="IM54" s="119"/>
      <c r="IN54" s="119"/>
      <c r="IO54" s="119"/>
      <c r="IP54" s="119"/>
      <c r="IQ54" s="119"/>
      <c r="IR54" s="119"/>
      <c r="IS54" s="119"/>
      <c r="IT54" s="119"/>
      <c r="IU54" s="119"/>
      <c r="IV54" s="119"/>
    </row>
    <row r="55" spans="1:9" ht="20.25">
      <c r="A55" s="494" t="s">
        <v>757</v>
      </c>
      <c r="B55" s="500"/>
      <c r="C55" s="500"/>
      <c r="D55" s="500"/>
      <c r="E55" s="500"/>
      <c r="F55" s="500"/>
      <c r="G55" s="500"/>
      <c r="H55" s="500"/>
      <c r="I55" s="500"/>
    </row>
    <row r="56" spans="1:9" ht="20.25">
      <c r="A56" s="494" t="s">
        <v>763</v>
      </c>
      <c r="B56" s="494"/>
      <c r="C56" s="494"/>
      <c r="D56" s="494"/>
      <c r="E56" s="494"/>
      <c r="F56" s="494"/>
      <c r="G56" s="494"/>
      <c r="H56" s="494"/>
      <c r="I56" s="494"/>
    </row>
    <row r="57" spans="1:9" ht="20.25">
      <c r="A57" s="497" t="s">
        <v>43</v>
      </c>
      <c r="B57" s="469" t="s">
        <v>44</v>
      </c>
      <c r="C57" s="469" t="s">
        <v>45</v>
      </c>
      <c r="D57" s="495" t="s">
        <v>46</v>
      </c>
      <c r="E57" s="467" t="s">
        <v>47</v>
      </c>
      <c r="F57" s="467"/>
      <c r="G57" s="467"/>
      <c r="H57" s="496" t="s">
        <v>49</v>
      </c>
      <c r="I57" s="496" t="s">
        <v>48</v>
      </c>
    </row>
    <row r="58" spans="1:9" ht="20.25">
      <c r="A58" s="497"/>
      <c r="B58" s="469"/>
      <c r="C58" s="469"/>
      <c r="D58" s="495"/>
      <c r="E58" s="96">
        <v>2557</v>
      </c>
      <c r="F58" s="96">
        <v>2558</v>
      </c>
      <c r="G58" s="96">
        <v>2559</v>
      </c>
      <c r="H58" s="467"/>
      <c r="I58" s="467"/>
    </row>
    <row r="59" spans="1:9" ht="20.25">
      <c r="A59" s="266">
        <v>3.2</v>
      </c>
      <c r="B59" s="267" t="s">
        <v>262</v>
      </c>
      <c r="C59" s="276"/>
      <c r="D59" s="121"/>
      <c r="E59" s="131"/>
      <c r="F59" s="131"/>
      <c r="G59" s="131"/>
      <c r="H59" s="86"/>
      <c r="I59" s="122"/>
    </row>
    <row r="60" spans="1:9" ht="20.25">
      <c r="A60" s="291">
        <v>1</v>
      </c>
      <c r="B60" s="226" t="s">
        <v>752</v>
      </c>
      <c r="C60" s="292" t="s">
        <v>264</v>
      </c>
      <c r="D60" s="240" t="s">
        <v>265</v>
      </c>
      <c r="E60" s="226">
        <v>60000</v>
      </c>
      <c r="F60" s="226">
        <v>60000</v>
      </c>
      <c r="G60" s="226">
        <v>60000</v>
      </c>
      <c r="H60" s="240" t="s">
        <v>268</v>
      </c>
      <c r="I60" s="230" t="s">
        <v>83</v>
      </c>
    </row>
    <row r="61" spans="1:9" ht="20.25">
      <c r="A61" s="291"/>
      <c r="B61" s="226"/>
      <c r="C61" s="292" t="s">
        <v>263</v>
      </c>
      <c r="D61" s="240" t="s">
        <v>266</v>
      </c>
      <c r="E61" s="226"/>
      <c r="F61" s="226"/>
      <c r="G61" s="226"/>
      <c r="H61" s="240" t="s">
        <v>267</v>
      </c>
      <c r="I61" s="230"/>
    </row>
    <row r="62" spans="1:9" ht="20.25">
      <c r="A62" s="291">
        <v>2</v>
      </c>
      <c r="B62" s="226" t="s">
        <v>541</v>
      </c>
      <c r="C62" s="292" t="s">
        <v>234</v>
      </c>
      <c r="D62" s="240" t="s">
        <v>544</v>
      </c>
      <c r="E62" s="226">
        <v>20000</v>
      </c>
      <c r="F62" s="226">
        <v>20000</v>
      </c>
      <c r="G62" s="226">
        <v>20000</v>
      </c>
      <c r="H62" s="240" t="s">
        <v>546</v>
      </c>
      <c r="I62" s="230" t="s">
        <v>83</v>
      </c>
    </row>
    <row r="63" spans="1:9" ht="20.25">
      <c r="A63" s="291"/>
      <c r="B63" s="226" t="s">
        <v>547</v>
      </c>
      <c r="C63" s="292" t="s">
        <v>542</v>
      </c>
      <c r="D63" s="240" t="s">
        <v>545</v>
      </c>
      <c r="E63" s="226"/>
      <c r="F63" s="226"/>
      <c r="G63" s="226"/>
      <c r="H63" s="240" t="s">
        <v>267</v>
      </c>
      <c r="I63" s="230"/>
    </row>
    <row r="64" spans="1:9" ht="20.25">
      <c r="A64" s="291"/>
      <c r="B64" s="226" t="s">
        <v>523</v>
      </c>
      <c r="C64" s="292" t="s">
        <v>543</v>
      </c>
      <c r="D64" s="240"/>
      <c r="E64" s="226"/>
      <c r="F64" s="226"/>
      <c r="G64" s="226"/>
      <c r="H64" s="240"/>
      <c r="I64" s="230"/>
    </row>
    <row r="65" spans="1:9" ht="20.25">
      <c r="A65" s="291">
        <v>3</v>
      </c>
      <c r="B65" s="226" t="s">
        <v>541</v>
      </c>
      <c r="C65" s="292" t="s">
        <v>234</v>
      </c>
      <c r="D65" s="240" t="s">
        <v>552</v>
      </c>
      <c r="E65" s="226">
        <v>10000</v>
      </c>
      <c r="F65" s="226">
        <v>10000</v>
      </c>
      <c r="G65" s="226">
        <v>10000</v>
      </c>
      <c r="H65" s="240" t="s">
        <v>546</v>
      </c>
      <c r="I65" s="230" t="s">
        <v>83</v>
      </c>
    </row>
    <row r="66" spans="1:9" ht="20.25">
      <c r="A66" s="291"/>
      <c r="B66" s="226" t="s">
        <v>548</v>
      </c>
      <c r="C66" s="292" t="s">
        <v>550</v>
      </c>
      <c r="D66" s="240" t="s">
        <v>545</v>
      </c>
      <c r="E66" s="226"/>
      <c r="F66" s="226"/>
      <c r="G66" s="226"/>
      <c r="H66" s="240" t="s">
        <v>267</v>
      </c>
      <c r="I66" s="230"/>
    </row>
    <row r="67" spans="1:9" ht="20.25">
      <c r="A67" s="291"/>
      <c r="B67" s="226" t="s">
        <v>549</v>
      </c>
      <c r="C67" s="292" t="s">
        <v>551</v>
      </c>
      <c r="D67" s="240"/>
      <c r="E67" s="226"/>
      <c r="F67" s="226"/>
      <c r="G67" s="226"/>
      <c r="H67" s="240"/>
      <c r="I67" s="230"/>
    </row>
    <row r="68" spans="1:9" ht="20.25">
      <c r="A68" s="291">
        <v>4</v>
      </c>
      <c r="B68" s="227" t="s">
        <v>1630</v>
      </c>
      <c r="C68" s="292" t="s">
        <v>1631</v>
      </c>
      <c r="D68" s="240" t="s">
        <v>1633</v>
      </c>
      <c r="E68" s="226">
        <v>10000</v>
      </c>
      <c r="F68" s="226">
        <v>10000</v>
      </c>
      <c r="G68" s="226">
        <v>10000</v>
      </c>
      <c r="H68" s="240" t="s">
        <v>546</v>
      </c>
      <c r="I68" s="230" t="s">
        <v>83</v>
      </c>
    </row>
    <row r="69" spans="1:9" ht="20.25">
      <c r="A69" s="291"/>
      <c r="B69" s="226" t="s">
        <v>1629</v>
      </c>
      <c r="C69" s="292" t="s">
        <v>1632</v>
      </c>
      <c r="D69" s="240" t="s">
        <v>1634</v>
      </c>
      <c r="E69" s="226"/>
      <c r="F69" s="226"/>
      <c r="G69" s="226"/>
      <c r="H69" s="240" t="s">
        <v>267</v>
      </c>
      <c r="I69" s="230"/>
    </row>
    <row r="70" spans="1:9" ht="20.25">
      <c r="A70" s="291"/>
      <c r="B70" s="226"/>
      <c r="C70" s="292"/>
      <c r="D70" s="240" t="s">
        <v>1635</v>
      </c>
      <c r="E70" s="226"/>
      <c r="F70" s="226"/>
      <c r="G70" s="226"/>
      <c r="H70" s="240"/>
      <c r="I70" s="230"/>
    </row>
    <row r="71" spans="1:9" ht="20.25">
      <c r="A71" s="291">
        <v>5</v>
      </c>
      <c r="B71" s="226" t="s">
        <v>1885</v>
      </c>
      <c r="C71" s="292" t="s">
        <v>1887</v>
      </c>
      <c r="D71" s="240" t="s">
        <v>1651</v>
      </c>
      <c r="E71" s="226">
        <v>50000</v>
      </c>
      <c r="F71" s="154">
        <v>50000</v>
      </c>
      <c r="G71" s="154">
        <v>50000</v>
      </c>
      <c r="H71" s="240" t="s">
        <v>1523</v>
      </c>
      <c r="I71" s="230" t="s">
        <v>83</v>
      </c>
    </row>
    <row r="72" spans="1:9" ht="20.25">
      <c r="A72" s="291"/>
      <c r="B72" s="226" t="s">
        <v>1886</v>
      </c>
      <c r="C72" s="292" t="s">
        <v>1888</v>
      </c>
      <c r="D72" s="240" t="s">
        <v>1889</v>
      </c>
      <c r="E72" s="226"/>
      <c r="F72" s="226"/>
      <c r="G72" s="226"/>
      <c r="H72" s="240"/>
      <c r="I72" s="230"/>
    </row>
    <row r="73" spans="1:9" ht="20.25">
      <c r="A73" s="291">
        <v>6</v>
      </c>
      <c r="B73" s="226" t="s">
        <v>1648</v>
      </c>
      <c r="C73" s="292" t="s">
        <v>1649</v>
      </c>
      <c r="D73" s="293" t="s">
        <v>1651</v>
      </c>
      <c r="E73" s="226">
        <v>10000</v>
      </c>
      <c r="F73" s="226">
        <v>0</v>
      </c>
      <c r="G73" s="226">
        <v>0</v>
      </c>
      <c r="H73" s="240" t="s">
        <v>546</v>
      </c>
      <c r="I73" s="230" t="s">
        <v>1647</v>
      </c>
    </row>
    <row r="74" spans="1:12" ht="20.25">
      <c r="A74" s="294"/>
      <c r="B74" s="231" t="s">
        <v>190</v>
      </c>
      <c r="C74" s="295" t="s">
        <v>1650</v>
      </c>
      <c r="D74" s="296" t="s">
        <v>190</v>
      </c>
      <c r="E74" s="231"/>
      <c r="F74" s="231"/>
      <c r="G74" s="231"/>
      <c r="H74" s="296" t="s">
        <v>267</v>
      </c>
      <c r="I74" s="297" t="s">
        <v>190</v>
      </c>
      <c r="J74" s="391">
        <f>SUM(E60:E74)</f>
        <v>160000</v>
      </c>
      <c r="K74" s="391">
        <f>SUM(F60:F74)</f>
        <v>150000</v>
      </c>
      <c r="L74" s="391">
        <f>SUM(G60:G74)</f>
        <v>150000</v>
      </c>
    </row>
    <row r="75" spans="1:11" ht="20.25">
      <c r="A75" s="275"/>
      <c r="B75" s="94"/>
      <c r="C75" s="278"/>
      <c r="D75" s="89" t="s">
        <v>1430</v>
      </c>
      <c r="E75" s="94"/>
      <c r="F75" s="94"/>
      <c r="G75" s="94"/>
      <c r="H75" s="88"/>
      <c r="I75" s="130"/>
      <c r="K75" s="391"/>
    </row>
    <row r="76" spans="1:256" ht="20.25">
      <c r="A76" s="119" t="s">
        <v>572</v>
      </c>
      <c r="B76" s="119"/>
      <c r="C76" s="119"/>
      <c r="D76" s="119"/>
      <c r="E76" s="119"/>
      <c r="F76" s="119"/>
      <c r="G76" s="119"/>
      <c r="H76" s="119"/>
      <c r="I76" s="117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9"/>
      <c r="GF76" s="119"/>
      <c r="GG76" s="119"/>
      <c r="GH76" s="119"/>
      <c r="GI76" s="119"/>
      <c r="GJ76" s="119"/>
      <c r="GK76" s="119"/>
      <c r="GL76" s="119"/>
      <c r="GM76" s="119"/>
      <c r="GN76" s="119"/>
      <c r="GO76" s="119"/>
      <c r="GP76" s="119"/>
      <c r="GQ76" s="119"/>
      <c r="GR76" s="119"/>
      <c r="GS76" s="119"/>
      <c r="GT76" s="119"/>
      <c r="GU76" s="119"/>
      <c r="GV76" s="119"/>
      <c r="GW76" s="119"/>
      <c r="GX76" s="119"/>
      <c r="GY76" s="119"/>
      <c r="GZ76" s="119"/>
      <c r="HA76" s="119"/>
      <c r="HB76" s="119"/>
      <c r="HC76" s="119"/>
      <c r="HD76" s="119"/>
      <c r="HE76" s="119"/>
      <c r="HF76" s="119"/>
      <c r="HG76" s="119"/>
      <c r="HH76" s="119"/>
      <c r="HI76" s="119"/>
      <c r="HJ76" s="119"/>
      <c r="HK76" s="119"/>
      <c r="HL76" s="119"/>
      <c r="HM76" s="119"/>
      <c r="HN76" s="119"/>
      <c r="HO76" s="119"/>
      <c r="HP76" s="119"/>
      <c r="HQ76" s="119"/>
      <c r="HR76" s="119"/>
      <c r="HS76" s="119"/>
      <c r="HT76" s="119"/>
      <c r="HU76" s="119"/>
      <c r="HV76" s="119"/>
      <c r="HW76" s="119"/>
      <c r="HX76" s="119"/>
      <c r="HY76" s="119"/>
      <c r="HZ76" s="119"/>
      <c r="IA76" s="119"/>
      <c r="IB76" s="119"/>
      <c r="IC76" s="119"/>
      <c r="ID76" s="119"/>
      <c r="IE76" s="119"/>
      <c r="IF76" s="119"/>
      <c r="IG76" s="119"/>
      <c r="IH76" s="119"/>
      <c r="II76" s="119"/>
      <c r="IJ76" s="119"/>
      <c r="IK76" s="119"/>
      <c r="IL76" s="119"/>
      <c r="IM76" s="119"/>
      <c r="IN76" s="119"/>
      <c r="IO76" s="119"/>
      <c r="IP76" s="119"/>
      <c r="IQ76" s="119"/>
      <c r="IR76" s="119"/>
      <c r="IS76" s="119"/>
      <c r="IT76" s="119"/>
      <c r="IU76" s="119"/>
      <c r="IV76" s="119"/>
    </row>
    <row r="77" spans="1:9" ht="20.25">
      <c r="A77" s="494" t="s">
        <v>757</v>
      </c>
      <c r="B77" s="500"/>
      <c r="C77" s="500"/>
      <c r="D77" s="500"/>
      <c r="E77" s="500"/>
      <c r="F77" s="500"/>
      <c r="G77" s="500"/>
      <c r="H77" s="500"/>
      <c r="I77" s="500"/>
    </row>
    <row r="78" spans="1:9" ht="20.25">
      <c r="A78" s="494" t="s">
        <v>763</v>
      </c>
      <c r="B78" s="494"/>
      <c r="C78" s="494"/>
      <c r="D78" s="494"/>
      <c r="E78" s="494"/>
      <c r="F78" s="494"/>
      <c r="G78" s="494"/>
      <c r="H78" s="494"/>
      <c r="I78" s="494"/>
    </row>
    <row r="79" spans="1:9" ht="20.25">
      <c r="A79" s="497" t="s">
        <v>43</v>
      </c>
      <c r="B79" s="469" t="s">
        <v>44</v>
      </c>
      <c r="C79" s="469" t="s">
        <v>45</v>
      </c>
      <c r="D79" s="495" t="s">
        <v>46</v>
      </c>
      <c r="E79" s="467" t="s">
        <v>47</v>
      </c>
      <c r="F79" s="467"/>
      <c r="G79" s="467"/>
      <c r="H79" s="496" t="s">
        <v>49</v>
      </c>
      <c r="I79" s="496" t="s">
        <v>48</v>
      </c>
    </row>
    <row r="80" spans="1:9" ht="20.25">
      <c r="A80" s="497"/>
      <c r="B80" s="469"/>
      <c r="C80" s="469"/>
      <c r="D80" s="495"/>
      <c r="E80" s="96">
        <v>2557</v>
      </c>
      <c r="F80" s="96">
        <v>2558</v>
      </c>
      <c r="G80" s="96">
        <v>2559</v>
      </c>
      <c r="H80" s="467"/>
      <c r="I80" s="467"/>
    </row>
    <row r="81" spans="1:9" ht="20.25">
      <c r="A81" s="266">
        <v>3.2</v>
      </c>
      <c r="B81" s="267" t="s">
        <v>262</v>
      </c>
      <c r="C81" s="298"/>
      <c r="D81" s="121"/>
      <c r="E81" s="131"/>
      <c r="F81" s="131"/>
      <c r="G81" s="131"/>
      <c r="H81" s="86"/>
      <c r="I81" s="122"/>
    </row>
    <row r="82" spans="1:9" ht="20.25">
      <c r="A82" s="268">
        <v>7</v>
      </c>
      <c r="B82" s="87" t="s">
        <v>998</v>
      </c>
      <c r="C82" s="200" t="s">
        <v>999</v>
      </c>
      <c r="D82" s="83" t="s">
        <v>1005</v>
      </c>
      <c r="E82" s="132">
        <v>100000</v>
      </c>
      <c r="F82" s="287">
        <v>0</v>
      </c>
      <c r="G82" s="287">
        <v>0</v>
      </c>
      <c r="H82" s="82" t="s">
        <v>1007</v>
      </c>
      <c r="I82" s="125" t="s">
        <v>83</v>
      </c>
    </row>
    <row r="83" spans="1:9" ht="20.25">
      <c r="A83" s="268"/>
      <c r="B83" s="87" t="s">
        <v>552</v>
      </c>
      <c r="C83" s="200" t="s">
        <v>1000</v>
      </c>
      <c r="D83" s="83" t="s">
        <v>1006</v>
      </c>
      <c r="E83" s="87"/>
      <c r="F83" s="87"/>
      <c r="G83" s="87"/>
      <c r="H83" s="82" t="s">
        <v>1008</v>
      </c>
      <c r="I83" s="125"/>
    </row>
    <row r="84" spans="1:9" ht="20.25">
      <c r="A84" s="268"/>
      <c r="B84" s="87"/>
      <c r="C84" s="200" t="s">
        <v>1001</v>
      </c>
      <c r="D84" s="83"/>
      <c r="E84" s="87"/>
      <c r="F84" s="87"/>
      <c r="G84" s="87"/>
      <c r="H84" s="82"/>
      <c r="I84" s="125"/>
    </row>
    <row r="85" spans="1:9" ht="20.25">
      <c r="A85" s="268"/>
      <c r="B85" s="87"/>
      <c r="C85" s="200" t="s">
        <v>1002</v>
      </c>
      <c r="D85" s="83"/>
      <c r="E85" s="87"/>
      <c r="F85" s="87"/>
      <c r="G85" s="87"/>
      <c r="H85" s="82"/>
      <c r="I85" s="125"/>
    </row>
    <row r="86" spans="1:9" ht="20.25">
      <c r="A86" s="268"/>
      <c r="B86" s="87"/>
      <c r="C86" s="200" t="s">
        <v>1003</v>
      </c>
      <c r="D86" s="83"/>
      <c r="E86" s="87"/>
      <c r="F86" s="87"/>
      <c r="G86" s="87"/>
      <c r="H86" s="82"/>
      <c r="I86" s="125"/>
    </row>
    <row r="87" spans="1:9" ht="20.25">
      <c r="A87" s="268"/>
      <c r="B87" s="87"/>
      <c r="C87" s="200" t="s">
        <v>1004</v>
      </c>
      <c r="D87" s="83"/>
      <c r="E87" s="124"/>
      <c r="F87" s="87"/>
      <c r="G87" s="87"/>
      <c r="H87" s="82"/>
      <c r="I87" s="125"/>
    </row>
    <row r="88" spans="1:9" ht="20.25">
      <c r="A88" s="268"/>
      <c r="B88" s="87"/>
      <c r="C88" s="200" t="s">
        <v>552</v>
      </c>
      <c r="D88" s="83"/>
      <c r="E88" s="124"/>
      <c r="F88" s="87"/>
      <c r="G88" s="421"/>
      <c r="H88" s="82"/>
      <c r="I88" s="125"/>
    </row>
    <row r="89" spans="1:9" ht="20.25">
      <c r="A89" s="268">
        <v>8</v>
      </c>
      <c r="B89" s="87" t="s">
        <v>1061</v>
      </c>
      <c r="C89" s="292" t="s">
        <v>234</v>
      </c>
      <c r="D89" s="83" t="s">
        <v>1652</v>
      </c>
      <c r="E89" s="124">
        <v>150000</v>
      </c>
      <c r="F89" s="421">
        <v>0</v>
      </c>
      <c r="G89" s="421">
        <v>0</v>
      </c>
      <c r="H89" s="240" t="s">
        <v>546</v>
      </c>
      <c r="I89" s="125" t="s">
        <v>83</v>
      </c>
    </row>
    <row r="90" spans="1:10" ht="20.25">
      <c r="A90" s="268"/>
      <c r="B90" s="87" t="s">
        <v>1062</v>
      </c>
      <c r="C90" s="292" t="s">
        <v>542</v>
      </c>
      <c r="D90" s="240" t="s">
        <v>1063</v>
      </c>
      <c r="E90" s="423"/>
      <c r="F90" s="421"/>
      <c r="G90" s="421"/>
      <c r="H90" s="240" t="s">
        <v>267</v>
      </c>
      <c r="I90" s="125"/>
      <c r="J90" s="126"/>
    </row>
    <row r="91" spans="1:9" ht="18" customHeight="1">
      <c r="A91" s="268"/>
      <c r="B91" s="87"/>
      <c r="C91" s="292" t="s">
        <v>1064</v>
      </c>
      <c r="D91" s="83"/>
      <c r="E91" s="124"/>
      <c r="F91" s="421"/>
      <c r="G91" s="421"/>
      <c r="H91" s="82"/>
      <c r="I91" s="125"/>
    </row>
    <row r="92" spans="1:9" ht="18" customHeight="1">
      <c r="A92" s="268">
        <v>9</v>
      </c>
      <c r="B92" s="149" t="s">
        <v>319</v>
      </c>
      <c r="C92" s="292" t="s">
        <v>1631</v>
      </c>
      <c r="D92" s="83" t="s">
        <v>346</v>
      </c>
      <c r="E92" s="124">
        <v>50000</v>
      </c>
      <c r="F92" s="421">
        <v>0</v>
      </c>
      <c r="G92" s="421">
        <v>0</v>
      </c>
      <c r="H92" s="240" t="s">
        <v>546</v>
      </c>
      <c r="I92" s="125" t="s">
        <v>83</v>
      </c>
    </row>
    <row r="93" spans="1:9" ht="18" customHeight="1">
      <c r="A93" s="268"/>
      <c r="B93" s="105" t="s">
        <v>320</v>
      </c>
      <c r="C93" s="140" t="s">
        <v>322</v>
      </c>
      <c r="D93" s="83" t="s">
        <v>347</v>
      </c>
      <c r="E93" s="124"/>
      <c r="F93" s="421"/>
      <c r="G93" s="421"/>
      <c r="H93" s="240" t="s">
        <v>267</v>
      </c>
      <c r="I93" s="125"/>
    </row>
    <row r="94" spans="1:9" ht="18" customHeight="1">
      <c r="A94" s="268"/>
      <c r="B94" s="105" t="s">
        <v>321</v>
      </c>
      <c r="C94" s="140"/>
      <c r="D94" s="83" t="s">
        <v>348</v>
      </c>
      <c r="E94" s="124"/>
      <c r="F94" s="421"/>
      <c r="G94" s="421"/>
      <c r="H94" s="82"/>
      <c r="I94" s="125"/>
    </row>
    <row r="95" spans="1:9" ht="18" customHeight="1">
      <c r="A95" s="268">
        <v>10</v>
      </c>
      <c r="B95" s="105" t="s">
        <v>342</v>
      </c>
      <c r="C95" s="292" t="s">
        <v>1631</v>
      </c>
      <c r="D95" s="83" t="s">
        <v>344</v>
      </c>
      <c r="E95" s="124">
        <v>100000</v>
      </c>
      <c r="F95" s="421">
        <v>0</v>
      </c>
      <c r="G95" s="421">
        <v>0</v>
      </c>
      <c r="H95" s="240" t="s">
        <v>546</v>
      </c>
      <c r="I95" s="125" t="s">
        <v>83</v>
      </c>
    </row>
    <row r="96" spans="1:9" ht="18" customHeight="1">
      <c r="A96" s="268"/>
      <c r="B96" s="87" t="s">
        <v>343</v>
      </c>
      <c r="C96" s="140" t="s">
        <v>322</v>
      </c>
      <c r="D96" s="83" t="s">
        <v>345</v>
      </c>
      <c r="E96" s="124"/>
      <c r="F96" s="421"/>
      <c r="G96" s="421"/>
      <c r="H96" s="240" t="s">
        <v>267</v>
      </c>
      <c r="I96" s="125"/>
    </row>
    <row r="97" spans="1:9" ht="18" customHeight="1">
      <c r="A97" s="268"/>
      <c r="B97" s="87"/>
      <c r="C97" s="140"/>
      <c r="D97" s="83"/>
      <c r="E97" s="124"/>
      <c r="F97" s="421"/>
      <c r="G97" s="421"/>
      <c r="H97" s="82"/>
      <c r="I97" s="125"/>
    </row>
    <row r="98" spans="1:9" ht="18" customHeight="1">
      <c r="A98" s="268"/>
      <c r="B98" s="87"/>
      <c r="C98" s="140"/>
      <c r="D98" s="83"/>
      <c r="E98" s="124"/>
      <c r="F98" s="421"/>
      <c r="G98" s="421"/>
      <c r="H98" s="82"/>
      <c r="I98" s="125"/>
    </row>
    <row r="99" spans="1:12" ht="18" customHeight="1">
      <c r="A99" s="274"/>
      <c r="B99" s="95"/>
      <c r="C99" s="277"/>
      <c r="D99" s="91"/>
      <c r="E99" s="418"/>
      <c r="F99" s="422"/>
      <c r="G99" s="422"/>
      <c r="H99" s="90"/>
      <c r="I99" s="125"/>
      <c r="J99" s="126">
        <f>SUM(E82:E99)</f>
        <v>400000</v>
      </c>
      <c r="K99" s="391">
        <f>SUM(F82:F99)</f>
        <v>0</v>
      </c>
      <c r="L99" s="391">
        <f>SUM(G82:G99)</f>
        <v>0</v>
      </c>
    </row>
    <row r="100" spans="1:9" s="299" customFormat="1" ht="21" thickBot="1">
      <c r="A100" s="493" t="s">
        <v>95</v>
      </c>
      <c r="B100" s="493"/>
      <c r="C100" s="493"/>
      <c r="D100" s="493"/>
      <c r="E100" s="246">
        <f>J74+J99</f>
        <v>560000</v>
      </c>
      <c r="F100" s="246">
        <f>+K74+K99</f>
        <v>150000</v>
      </c>
      <c r="G100" s="246">
        <f>L74+L99</f>
        <v>150000</v>
      </c>
      <c r="H100" s="369">
        <f>E100+F100+G100</f>
        <v>860000</v>
      </c>
      <c r="I100" s="247"/>
    </row>
    <row r="101" spans="1:9" ht="23.25" customHeight="1" thickTop="1">
      <c r="A101" s="275"/>
      <c r="B101" s="94"/>
      <c r="C101" s="278"/>
      <c r="D101" s="89" t="s">
        <v>755</v>
      </c>
      <c r="E101" s="94"/>
      <c r="F101" s="94"/>
      <c r="G101" s="94"/>
      <c r="H101" s="88"/>
      <c r="I101" s="130"/>
    </row>
    <row r="102" spans="1:9" ht="21" customHeight="1">
      <c r="A102" s="498" t="s">
        <v>1669</v>
      </c>
      <c r="B102" s="498"/>
      <c r="C102" s="498"/>
      <c r="D102" s="498"/>
      <c r="E102" s="498"/>
      <c r="F102" s="498"/>
      <c r="G102" s="498"/>
      <c r="H102" s="498"/>
      <c r="I102" s="498"/>
    </row>
    <row r="103" spans="1:9" ht="20.25">
      <c r="A103" s="498" t="s">
        <v>1670</v>
      </c>
      <c r="B103" s="498"/>
      <c r="C103" s="498"/>
      <c r="D103" s="498"/>
      <c r="E103" s="498"/>
      <c r="F103" s="498"/>
      <c r="G103" s="498"/>
      <c r="H103" s="498"/>
      <c r="I103" s="498"/>
    </row>
    <row r="104" spans="1:9" ht="20.25">
      <c r="A104" s="498" t="s">
        <v>1435</v>
      </c>
      <c r="B104" s="498"/>
      <c r="C104" s="498"/>
      <c r="D104" s="498"/>
      <c r="E104" s="498"/>
      <c r="F104" s="498"/>
      <c r="G104" s="498"/>
      <c r="H104" s="498"/>
      <c r="I104" s="498"/>
    </row>
    <row r="105" spans="1:9" ht="21.75" customHeight="1">
      <c r="A105" s="119" t="s">
        <v>572</v>
      </c>
      <c r="B105" s="119"/>
      <c r="C105" s="119"/>
      <c r="D105" s="119"/>
      <c r="E105" s="119"/>
      <c r="F105" s="119"/>
      <c r="G105" s="119"/>
      <c r="H105" s="119"/>
      <c r="I105" s="117"/>
    </row>
    <row r="106" spans="1:9" ht="20.25">
      <c r="A106" s="494" t="s">
        <v>757</v>
      </c>
      <c r="B106" s="500"/>
      <c r="C106" s="500"/>
      <c r="D106" s="500"/>
      <c r="E106" s="500"/>
      <c r="F106" s="500"/>
      <c r="G106" s="500"/>
      <c r="H106" s="500"/>
      <c r="I106" s="500"/>
    </row>
    <row r="107" spans="1:9" ht="20.25">
      <c r="A107" s="494" t="s">
        <v>764</v>
      </c>
      <c r="B107" s="494"/>
      <c r="C107" s="494"/>
      <c r="D107" s="494"/>
      <c r="E107" s="494"/>
      <c r="F107" s="494"/>
      <c r="G107" s="494"/>
      <c r="H107" s="494"/>
      <c r="I107" s="494"/>
    </row>
    <row r="108" spans="1:9" ht="20.25">
      <c r="A108" s="497" t="s">
        <v>43</v>
      </c>
      <c r="B108" s="469" t="s">
        <v>44</v>
      </c>
      <c r="C108" s="469" t="s">
        <v>45</v>
      </c>
      <c r="D108" s="495" t="s">
        <v>46</v>
      </c>
      <c r="E108" s="467" t="s">
        <v>47</v>
      </c>
      <c r="F108" s="467"/>
      <c r="G108" s="467"/>
      <c r="H108" s="496" t="s">
        <v>49</v>
      </c>
      <c r="I108" s="496" t="s">
        <v>48</v>
      </c>
    </row>
    <row r="109" spans="1:9" ht="20.25">
      <c r="A109" s="497"/>
      <c r="B109" s="469"/>
      <c r="C109" s="469"/>
      <c r="D109" s="495"/>
      <c r="E109" s="96">
        <v>2557</v>
      </c>
      <c r="F109" s="96">
        <v>2558</v>
      </c>
      <c r="G109" s="96">
        <v>2559</v>
      </c>
      <c r="H109" s="467"/>
      <c r="I109" s="467"/>
    </row>
    <row r="110" spans="1:9" ht="20.25">
      <c r="A110" s="279">
        <v>3.3</v>
      </c>
      <c r="B110" s="280" t="s">
        <v>1524</v>
      </c>
      <c r="C110" s="139"/>
      <c r="D110" s="139"/>
      <c r="E110" s="138"/>
      <c r="F110" s="138"/>
      <c r="G110" s="138"/>
      <c r="H110" s="138"/>
      <c r="I110" s="141"/>
    </row>
    <row r="111" spans="1:9" ht="20.25">
      <c r="A111" s="281"/>
      <c r="B111" s="282" t="s">
        <v>1525</v>
      </c>
      <c r="C111" s="283"/>
      <c r="D111" s="284"/>
      <c r="E111" s="138"/>
      <c r="F111" s="138"/>
      <c r="G111" s="138"/>
      <c r="H111" s="285"/>
      <c r="I111" s="138"/>
    </row>
    <row r="112" spans="1:9" ht="20.25">
      <c r="A112" s="268">
        <v>1</v>
      </c>
      <c r="B112" s="87" t="s">
        <v>1504</v>
      </c>
      <c r="C112" s="83" t="s">
        <v>245</v>
      </c>
      <c r="D112" s="83" t="s">
        <v>251</v>
      </c>
      <c r="E112" s="124">
        <v>30000</v>
      </c>
      <c r="F112" s="124">
        <v>30000</v>
      </c>
      <c r="G112" s="124">
        <v>30000</v>
      </c>
      <c r="H112" s="82" t="s">
        <v>253</v>
      </c>
      <c r="I112" s="125" t="s">
        <v>523</v>
      </c>
    </row>
    <row r="113" spans="1:9" ht="20.25">
      <c r="A113" s="268"/>
      <c r="B113" s="87" t="s">
        <v>1505</v>
      </c>
      <c r="C113" s="83" t="s">
        <v>246</v>
      </c>
      <c r="D113" s="83" t="s">
        <v>252</v>
      </c>
      <c r="E113" s="287"/>
      <c r="F113" s="287"/>
      <c r="G113" s="287"/>
      <c r="H113" s="82" t="s">
        <v>254</v>
      </c>
      <c r="I113" s="125" t="s">
        <v>270</v>
      </c>
    </row>
    <row r="114" spans="1:9" ht="20.25">
      <c r="A114" s="268"/>
      <c r="B114" s="87"/>
      <c r="C114" s="83"/>
      <c r="D114" s="83" t="s">
        <v>145</v>
      </c>
      <c r="E114" s="287"/>
      <c r="F114" s="287"/>
      <c r="G114" s="287"/>
      <c r="H114" s="82"/>
      <c r="I114" s="125" t="s">
        <v>1522</v>
      </c>
    </row>
    <row r="115" spans="1:9" ht="20.25">
      <c r="A115" s="268">
        <v>2</v>
      </c>
      <c r="B115" s="87" t="s">
        <v>535</v>
      </c>
      <c r="C115" s="83" t="s">
        <v>245</v>
      </c>
      <c r="D115" s="83" t="s">
        <v>259</v>
      </c>
      <c r="E115" s="287">
        <v>20000</v>
      </c>
      <c r="F115" s="287">
        <v>0</v>
      </c>
      <c r="G115" s="287">
        <v>0</v>
      </c>
      <c r="H115" s="82" t="s">
        <v>253</v>
      </c>
      <c r="I115" s="125" t="s">
        <v>523</v>
      </c>
    </row>
    <row r="116" spans="1:9" ht="20.25">
      <c r="A116" s="268"/>
      <c r="B116" s="87" t="s">
        <v>536</v>
      </c>
      <c r="C116" s="83" t="s">
        <v>538</v>
      </c>
      <c r="D116" s="83" t="s">
        <v>1517</v>
      </c>
      <c r="E116" s="287"/>
      <c r="F116" s="287"/>
      <c r="G116" s="287"/>
      <c r="H116" s="82" t="s">
        <v>254</v>
      </c>
      <c r="I116" s="125" t="s">
        <v>270</v>
      </c>
    </row>
    <row r="117" spans="1:9" ht="20.25">
      <c r="A117" s="268"/>
      <c r="B117" s="87" t="s">
        <v>537</v>
      </c>
      <c r="C117" s="83" t="s">
        <v>539</v>
      </c>
      <c r="D117" s="83" t="s">
        <v>1518</v>
      </c>
      <c r="E117" s="287"/>
      <c r="F117" s="287"/>
      <c r="G117" s="287"/>
      <c r="H117" s="82"/>
      <c r="I117" s="125" t="s">
        <v>540</v>
      </c>
    </row>
    <row r="118" spans="1:9" ht="20.25">
      <c r="A118" s="123">
        <v>3</v>
      </c>
      <c r="B118" s="81" t="s">
        <v>1392</v>
      </c>
      <c r="C118" s="140" t="s">
        <v>1394</v>
      </c>
      <c r="D118" s="140" t="s">
        <v>145</v>
      </c>
      <c r="E118" s="300">
        <v>100000</v>
      </c>
      <c r="F118" s="300">
        <v>100000</v>
      </c>
      <c r="G118" s="300">
        <v>100000</v>
      </c>
      <c r="H118" s="93" t="s">
        <v>1396</v>
      </c>
      <c r="I118" s="93" t="s">
        <v>523</v>
      </c>
    </row>
    <row r="119" spans="1:9" ht="20.25">
      <c r="A119" s="123"/>
      <c r="B119" s="81" t="s">
        <v>1393</v>
      </c>
      <c r="C119" s="140" t="s">
        <v>1395</v>
      </c>
      <c r="D119" s="140" t="s">
        <v>545</v>
      </c>
      <c r="E119" s="300"/>
      <c r="F119" s="300"/>
      <c r="G119" s="300"/>
      <c r="H119" s="93" t="s">
        <v>1386</v>
      </c>
      <c r="I119" s="93"/>
    </row>
    <row r="120" spans="1:9" ht="20.25">
      <c r="A120" s="125">
        <v>4</v>
      </c>
      <c r="B120" s="87" t="s">
        <v>1096</v>
      </c>
      <c r="C120" s="140" t="s">
        <v>1394</v>
      </c>
      <c r="D120" s="140" t="s">
        <v>145</v>
      </c>
      <c r="E120" s="124">
        <v>100000</v>
      </c>
      <c r="F120" s="124">
        <v>0</v>
      </c>
      <c r="G120" s="124">
        <v>0</v>
      </c>
      <c r="H120" s="93" t="s">
        <v>1396</v>
      </c>
      <c r="I120" s="93" t="s">
        <v>523</v>
      </c>
    </row>
    <row r="121" spans="1:9" ht="20.25">
      <c r="A121" s="87"/>
      <c r="B121" s="87" t="s">
        <v>260</v>
      </c>
      <c r="C121" s="140" t="s">
        <v>1395</v>
      </c>
      <c r="D121" s="140" t="s">
        <v>545</v>
      </c>
      <c r="E121" s="124"/>
      <c r="F121" s="420"/>
      <c r="G121" s="124"/>
      <c r="H121" s="93" t="s">
        <v>1386</v>
      </c>
      <c r="I121" s="87"/>
    </row>
    <row r="122" spans="1:9" ht="20.25">
      <c r="A122" s="123"/>
      <c r="B122" s="81"/>
      <c r="C122" s="140"/>
      <c r="D122" s="140"/>
      <c r="E122" s="419"/>
      <c r="F122" s="419"/>
      <c r="G122" s="419"/>
      <c r="H122" s="93"/>
      <c r="I122" s="93"/>
    </row>
    <row r="123" spans="1:9" ht="20.25">
      <c r="A123" s="125"/>
      <c r="B123" s="87"/>
      <c r="C123" s="83"/>
      <c r="D123" s="83"/>
      <c r="E123" s="124"/>
      <c r="F123" s="124"/>
      <c r="G123" s="124"/>
      <c r="H123" s="82"/>
      <c r="I123" s="125"/>
    </row>
    <row r="124" spans="1:9" ht="20.25">
      <c r="A124" s="127"/>
      <c r="B124" s="95"/>
      <c r="C124" s="91"/>
      <c r="D124" s="91"/>
      <c r="E124" s="287"/>
      <c r="F124" s="287"/>
      <c r="G124" s="288"/>
      <c r="H124" s="90"/>
      <c r="I124" s="127"/>
    </row>
    <row r="125" spans="1:9" ht="21" thickBot="1">
      <c r="A125" s="493" t="s">
        <v>95</v>
      </c>
      <c r="B125" s="493"/>
      <c r="C125" s="493"/>
      <c r="D125" s="493"/>
      <c r="E125" s="370">
        <f>SUM(E111:E124)</f>
        <v>250000</v>
      </c>
      <c r="F125" s="370">
        <f>SUM(F111:F124)</f>
        <v>130000</v>
      </c>
      <c r="G125" s="370">
        <f>SUM(G111:G124)</f>
        <v>130000</v>
      </c>
      <c r="H125" s="371">
        <f>E125+F125+G125</f>
        <v>510000</v>
      </c>
      <c r="I125" s="245"/>
    </row>
    <row r="126" spans="1:9" ht="21" thickTop="1">
      <c r="A126" s="270"/>
      <c r="B126" s="270"/>
      <c r="C126" s="270"/>
      <c r="D126" s="407">
        <v>61</v>
      </c>
      <c r="E126" s="129"/>
      <c r="F126" s="129"/>
      <c r="G126" s="129"/>
      <c r="H126" s="88"/>
      <c r="I126" s="130"/>
    </row>
    <row r="127" spans="1:9" ht="21" customHeight="1">
      <c r="A127" s="498" t="s">
        <v>1669</v>
      </c>
      <c r="B127" s="498"/>
      <c r="C127" s="498"/>
      <c r="D127" s="498"/>
      <c r="E127" s="498"/>
      <c r="F127" s="498"/>
      <c r="G127" s="498"/>
      <c r="H127" s="498"/>
      <c r="I127" s="498"/>
    </row>
    <row r="128" spans="1:9" ht="20.25">
      <c r="A128" s="498" t="s">
        <v>1670</v>
      </c>
      <c r="B128" s="498"/>
      <c r="C128" s="498"/>
      <c r="D128" s="498"/>
      <c r="E128" s="498"/>
      <c r="F128" s="498"/>
      <c r="G128" s="498"/>
      <c r="H128" s="498"/>
      <c r="I128" s="498"/>
    </row>
    <row r="129" spans="1:9" ht="20.25">
      <c r="A129" s="498" t="s">
        <v>1435</v>
      </c>
      <c r="B129" s="498"/>
      <c r="C129" s="498"/>
      <c r="D129" s="498"/>
      <c r="E129" s="498"/>
      <c r="F129" s="498"/>
      <c r="G129" s="498"/>
      <c r="H129" s="498"/>
      <c r="I129" s="498"/>
    </row>
    <row r="130" spans="1:9" ht="20.25">
      <c r="A130" s="119" t="s">
        <v>572</v>
      </c>
      <c r="B130" s="270"/>
      <c r="C130" s="270"/>
      <c r="D130" s="270"/>
      <c r="E130" s="129"/>
      <c r="F130" s="129"/>
      <c r="G130" s="129"/>
      <c r="H130" s="88"/>
      <c r="I130" s="130"/>
    </row>
    <row r="131" spans="1:9" ht="20.25">
      <c r="A131" s="494" t="s">
        <v>757</v>
      </c>
      <c r="B131" s="494"/>
      <c r="C131" s="494"/>
      <c r="D131" s="494"/>
      <c r="E131" s="494"/>
      <c r="F131" s="494"/>
      <c r="G131" s="494"/>
      <c r="H131" s="494"/>
      <c r="I131" s="494"/>
    </row>
    <row r="132" spans="1:9" ht="20.25">
      <c r="A132" s="499" t="s">
        <v>765</v>
      </c>
      <c r="B132" s="499"/>
      <c r="C132" s="499"/>
      <c r="D132" s="499"/>
      <c r="E132" s="499"/>
      <c r="F132" s="499"/>
      <c r="G132" s="499"/>
      <c r="H132" s="499"/>
      <c r="I132" s="499"/>
    </row>
    <row r="133" spans="1:9" ht="20.25">
      <c r="A133" s="497" t="s">
        <v>43</v>
      </c>
      <c r="B133" s="469" t="s">
        <v>44</v>
      </c>
      <c r="C133" s="469" t="s">
        <v>45</v>
      </c>
      <c r="D133" s="495" t="s">
        <v>46</v>
      </c>
      <c r="E133" s="467" t="s">
        <v>47</v>
      </c>
      <c r="F133" s="467"/>
      <c r="G133" s="467"/>
      <c r="H133" s="496" t="s">
        <v>49</v>
      </c>
      <c r="I133" s="496" t="s">
        <v>48</v>
      </c>
    </row>
    <row r="134" spans="1:9" ht="20.25">
      <c r="A134" s="497"/>
      <c r="B134" s="469"/>
      <c r="C134" s="469"/>
      <c r="D134" s="495"/>
      <c r="E134" s="96">
        <v>2557</v>
      </c>
      <c r="F134" s="96">
        <v>2558</v>
      </c>
      <c r="G134" s="96">
        <v>2559</v>
      </c>
      <c r="H134" s="467"/>
      <c r="I134" s="467"/>
    </row>
    <row r="135" spans="1:9" ht="20.25">
      <c r="A135" s="271">
        <v>3.4</v>
      </c>
      <c r="B135" s="269" t="s">
        <v>1305</v>
      </c>
      <c r="C135" s="83"/>
      <c r="D135" s="83"/>
      <c r="E135" s="87"/>
      <c r="F135" s="87"/>
      <c r="G135" s="87"/>
      <c r="H135" s="82"/>
      <c r="I135" s="125"/>
    </row>
    <row r="136" spans="1:9" ht="20.25">
      <c r="A136" s="268">
        <v>1</v>
      </c>
      <c r="B136" s="87" t="s">
        <v>279</v>
      </c>
      <c r="C136" s="83" t="s">
        <v>280</v>
      </c>
      <c r="D136" s="83" t="s">
        <v>282</v>
      </c>
      <c r="E136" s="301">
        <v>50000</v>
      </c>
      <c r="F136" s="301">
        <v>50000</v>
      </c>
      <c r="G136" s="301">
        <v>50000</v>
      </c>
      <c r="H136" s="82" t="s">
        <v>284</v>
      </c>
      <c r="I136" s="125" t="s">
        <v>1543</v>
      </c>
    </row>
    <row r="137" spans="1:9" ht="20.25">
      <c r="A137" s="268"/>
      <c r="B137" s="87" t="s">
        <v>1793</v>
      </c>
      <c r="C137" s="83" t="s">
        <v>281</v>
      </c>
      <c r="D137" s="83" t="s">
        <v>283</v>
      </c>
      <c r="E137" s="301"/>
      <c r="F137" s="301"/>
      <c r="G137" s="301"/>
      <c r="H137" s="82" t="s">
        <v>285</v>
      </c>
      <c r="I137" s="125" t="s">
        <v>83</v>
      </c>
    </row>
    <row r="138" spans="1:9" ht="20.25">
      <c r="A138" s="268"/>
      <c r="B138" s="87"/>
      <c r="C138" s="83"/>
      <c r="D138" s="83"/>
      <c r="E138" s="301"/>
      <c r="F138" s="301"/>
      <c r="G138" s="301"/>
      <c r="H138" s="82"/>
      <c r="I138" s="125"/>
    </row>
    <row r="139" spans="1:9" ht="20.25">
      <c r="A139" s="268">
        <v>2</v>
      </c>
      <c r="B139" s="87" t="s">
        <v>1444</v>
      </c>
      <c r="C139" s="83" t="s">
        <v>287</v>
      </c>
      <c r="D139" s="83" t="s">
        <v>1537</v>
      </c>
      <c r="E139" s="301">
        <v>20000</v>
      </c>
      <c r="F139" s="301">
        <v>20000</v>
      </c>
      <c r="G139" s="301">
        <v>20000</v>
      </c>
      <c r="H139" s="82" t="s">
        <v>289</v>
      </c>
      <c r="I139" s="125" t="s">
        <v>1543</v>
      </c>
    </row>
    <row r="140" spans="1:9" ht="20.25">
      <c r="A140" s="268"/>
      <c r="B140" s="87" t="s">
        <v>1526</v>
      </c>
      <c r="C140" s="83" t="s">
        <v>288</v>
      </c>
      <c r="D140" s="83" t="s">
        <v>1538</v>
      </c>
      <c r="E140" s="301"/>
      <c r="F140" s="301"/>
      <c r="G140" s="301"/>
      <c r="H140" s="82" t="s">
        <v>290</v>
      </c>
      <c r="I140" s="125" t="s">
        <v>83</v>
      </c>
    </row>
    <row r="141" spans="1:9" ht="20.25">
      <c r="A141" s="268"/>
      <c r="B141" s="87"/>
      <c r="C141" s="83"/>
      <c r="D141" s="83"/>
      <c r="E141" s="301"/>
      <c r="F141" s="301"/>
      <c r="G141" s="301"/>
      <c r="H141" s="82"/>
      <c r="I141" s="125"/>
    </row>
    <row r="142" spans="1:9" ht="20.25">
      <c r="A142" s="268">
        <v>3</v>
      </c>
      <c r="B142" s="87" t="s">
        <v>1527</v>
      </c>
      <c r="C142" s="83" t="s">
        <v>1529</v>
      </c>
      <c r="D142" s="83" t="s">
        <v>1539</v>
      </c>
      <c r="E142" s="302">
        <v>20000</v>
      </c>
      <c r="F142" s="302">
        <v>20000</v>
      </c>
      <c r="G142" s="302">
        <v>20000</v>
      </c>
      <c r="H142" s="82" t="s">
        <v>1541</v>
      </c>
      <c r="I142" s="125" t="s">
        <v>1543</v>
      </c>
    </row>
    <row r="143" spans="1:9" ht="20.25">
      <c r="A143" s="268"/>
      <c r="B143" s="87" t="s">
        <v>1528</v>
      </c>
      <c r="C143" s="83" t="s">
        <v>1536</v>
      </c>
      <c r="D143" s="83" t="s">
        <v>1540</v>
      </c>
      <c r="E143" s="301"/>
      <c r="F143" s="301"/>
      <c r="G143" s="301"/>
      <c r="H143" s="82" t="s">
        <v>1542</v>
      </c>
      <c r="I143" s="125" t="s">
        <v>83</v>
      </c>
    </row>
    <row r="144" spans="1:9" ht="20.25">
      <c r="A144" s="268">
        <v>4</v>
      </c>
      <c r="B144" s="87" t="s">
        <v>585</v>
      </c>
      <c r="C144" s="83" t="s">
        <v>593</v>
      </c>
      <c r="D144" s="83" t="s">
        <v>594</v>
      </c>
      <c r="E144" s="301">
        <v>0</v>
      </c>
      <c r="F144" s="301">
        <v>100000</v>
      </c>
      <c r="G144" s="301">
        <v>0</v>
      </c>
      <c r="H144" s="99" t="s">
        <v>595</v>
      </c>
      <c r="I144" s="125" t="s">
        <v>83</v>
      </c>
    </row>
    <row r="145" spans="1:9" ht="20.25">
      <c r="A145" s="268">
        <v>5</v>
      </c>
      <c r="B145" s="81" t="s">
        <v>844</v>
      </c>
      <c r="C145" s="83" t="s">
        <v>845</v>
      </c>
      <c r="D145" s="83" t="s">
        <v>707</v>
      </c>
      <c r="E145" s="301">
        <v>0</v>
      </c>
      <c r="F145" s="301">
        <v>100000</v>
      </c>
      <c r="G145" s="301">
        <v>0</v>
      </c>
      <c r="H145" s="99" t="s">
        <v>847</v>
      </c>
      <c r="I145" s="125" t="s">
        <v>83</v>
      </c>
    </row>
    <row r="146" spans="1:9" ht="20.25">
      <c r="A146" s="268"/>
      <c r="B146" s="87" t="s">
        <v>706</v>
      </c>
      <c r="C146" s="83" t="s">
        <v>846</v>
      </c>
      <c r="D146" s="83" t="s">
        <v>708</v>
      </c>
      <c r="E146" s="132"/>
      <c r="F146" s="132"/>
      <c r="G146" s="87"/>
      <c r="H146" s="99" t="s">
        <v>848</v>
      </c>
      <c r="I146" s="125"/>
    </row>
    <row r="147" spans="1:9" ht="20.25">
      <c r="A147" s="268">
        <v>6</v>
      </c>
      <c r="B147" s="87" t="s">
        <v>1299</v>
      </c>
      <c r="C147" s="83" t="s">
        <v>593</v>
      </c>
      <c r="D147" s="105" t="s">
        <v>1301</v>
      </c>
      <c r="E147" s="132">
        <v>300000</v>
      </c>
      <c r="F147" s="287">
        <v>0</v>
      </c>
      <c r="G147" s="287">
        <v>0</v>
      </c>
      <c r="H147" s="99" t="s">
        <v>595</v>
      </c>
      <c r="I147" s="125" t="s">
        <v>83</v>
      </c>
    </row>
    <row r="148" spans="1:9" ht="20.25">
      <c r="A148" s="268"/>
      <c r="B148" s="87" t="s">
        <v>1300</v>
      </c>
      <c r="C148" s="83" t="s">
        <v>1526</v>
      </c>
      <c r="D148" s="105" t="s">
        <v>1302</v>
      </c>
      <c r="E148" s="132"/>
      <c r="F148" s="132"/>
      <c r="G148" s="87"/>
      <c r="H148" s="99"/>
      <c r="I148" s="125"/>
    </row>
    <row r="149" spans="1:9" ht="20.25">
      <c r="A149" s="268" t="s">
        <v>886</v>
      </c>
      <c r="B149" s="87"/>
      <c r="C149" s="83"/>
      <c r="D149" s="105" t="s">
        <v>1303</v>
      </c>
      <c r="E149" s="132"/>
      <c r="F149" s="132"/>
      <c r="G149" s="87"/>
      <c r="H149" s="99"/>
      <c r="I149" s="125"/>
    </row>
    <row r="150" spans="1:12" ht="20.25">
      <c r="A150" s="274"/>
      <c r="B150" s="95"/>
      <c r="C150" s="91"/>
      <c r="D150" s="156" t="s">
        <v>1304</v>
      </c>
      <c r="E150" s="136"/>
      <c r="F150" s="136"/>
      <c r="G150" s="95"/>
      <c r="H150" s="103"/>
      <c r="I150" s="127"/>
      <c r="J150" s="126">
        <f>SUM(E136:E149)</f>
        <v>390000</v>
      </c>
      <c r="K150" s="391">
        <f>SUM(F136:F150)</f>
        <v>290000</v>
      </c>
      <c r="L150" s="391">
        <f>SUM(G136:G150)</f>
        <v>90000</v>
      </c>
    </row>
    <row r="151" spans="1:9" ht="20.25">
      <c r="A151" s="275"/>
      <c r="C151" s="89"/>
      <c r="D151" s="89" t="s">
        <v>1431</v>
      </c>
      <c r="E151" s="129"/>
      <c r="F151" s="129"/>
      <c r="G151" s="94"/>
      <c r="H151" s="106"/>
      <c r="I151" s="130"/>
    </row>
    <row r="152" spans="1:9" ht="20.25">
      <c r="A152" s="119" t="s">
        <v>572</v>
      </c>
      <c r="B152" s="270"/>
      <c r="C152" s="270"/>
      <c r="D152" s="270"/>
      <c r="E152" s="129"/>
      <c r="F152" s="129"/>
      <c r="G152" s="129"/>
      <c r="H152" s="88"/>
      <c r="I152" s="130"/>
    </row>
    <row r="153" spans="1:9" ht="20.25">
      <c r="A153" s="494" t="s">
        <v>757</v>
      </c>
      <c r="B153" s="494"/>
      <c r="C153" s="494"/>
      <c r="D153" s="494"/>
      <c r="E153" s="494"/>
      <c r="F153" s="494"/>
      <c r="G153" s="494"/>
      <c r="H153" s="494"/>
      <c r="I153" s="494"/>
    </row>
    <row r="154" spans="1:9" ht="20.25">
      <c r="A154" s="499" t="s">
        <v>765</v>
      </c>
      <c r="B154" s="499"/>
      <c r="C154" s="499"/>
      <c r="D154" s="499"/>
      <c r="E154" s="499"/>
      <c r="F154" s="499"/>
      <c r="G154" s="499"/>
      <c r="H154" s="499"/>
      <c r="I154" s="499"/>
    </row>
    <row r="155" spans="1:9" ht="20.25">
      <c r="A155" s="497" t="s">
        <v>43</v>
      </c>
      <c r="B155" s="469" t="s">
        <v>44</v>
      </c>
      <c r="C155" s="469" t="s">
        <v>45</v>
      </c>
      <c r="D155" s="495" t="s">
        <v>46</v>
      </c>
      <c r="E155" s="467" t="s">
        <v>47</v>
      </c>
      <c r="F155" s="467"/>
      <c r="G155" s="467"/>
      <c r="H155" s="496" t="s">
        <v>49</v>
      </c>
      <c r="I155" s="496" t="s">
        <v>48</v>
      </c>
    </row>
    <row r="156" spans="1:9" ht="20.25">
      <c r="A156" s="497"/>
      <c r="B156" s="469"/>
      <c r="C156" s="469"/>
      <c r="D156" s="495"/>
      <c r="E156" s="96">
        <v>2557</v>
      </c>
      <c r="F156" s="96">
        <v>2558</v>
      </c>
      <c r="G156" s="96">
        <v>2559</v>
      </c>
      <c r="H156" s="467"/>
      <c r="I156" s="467"/>
    </row>
    <row r="157" spans="1:9" ht="20.25">
      <c r="A157" s="266">
        <v>3.4</v>
      </c>
      <c r="B157" s="267" t="s">
        <v>272</v>
      </c>
      <c r="C157" s="121"/>
      <c r="D157" s="121"/>
      <c r="E157" s="131"/>
      <c r="F157" s="131"/>
      <c r="G157" s="131"/>
      <c r="H157" s="86"/>
      <c r="I157" s="122"/>
    </row>
    <row r="158" spans="1:9" ht="20.25">
      <c r="A158" s="271"/>
      <c r="B158" s="269" t="s">
        <v>273</v>
      </c>
      <c r="C158" s="83"/>
      <c r="D158" s="83"/>
      <c r="E158" s="87"/>
      <c r="F158" s="87"/>
      <c r="G158" s="87"/>
      <c r="H158" s="82"/>
      <c r="I158" s="125"/>
    </row>
    <row r="159" spans="1:9" ht="20.25">
      <c r="A159" s="268">
        <v>7</v>
      </c>
      <c r="B159" s="81" t="s">
        <v>978</v>
      </c>
      <c r="C159" s="83"/>
      <c r="D159" s="83"/>
      <c r="E159" s="132"/>
      <c r="F159" s="132"/>
      <c r="G159" s="87"/>
      <c r="H159" s="99"/>
      <c r="I159" s="125"/>
    </row>
    <row r="160" spans="1:9" ht="20.25">
      <c r="A160" s="268"/>
      <c r="B160" s="81" t="s">
        <v>979</v>
      </c>
      <c r="C160" s="83"/>
      <c r="D160" s="83"/>
      <c r="E160" s="132"/>
      <c r="F160" s="132"/>
      <c r="G160" s="87"/>
      <c r="H160" s="99"/>
      <c r="I160" s="125"/>
    </row>
    <row r="161" spans="1:9" ht="20.25">
      <c r="A161" s="268"/>
      <c r="B161" s="81" t="s">
        <v>980</v>
      </c>
      <c r="C161" s="83" t="s">
        <v>981</v>
      </c>
      <c r="D161" s="100" t="s">
        <v>983</v>
      </c>
      <c r="E161" s="132">
        <v>400000</v>
      </c>
      <c r="F161" s="132">
        <v>400000</v>
      </c>
      <c r="G161" s="132">
        <v>400000</v>
      </c>
      <c r="H161" s="99" t="s">
        <v>986</v>
      </c>
      <c r="I161" s="125" t="s">
        <v>83</v>
      </c>
    </row>
    <row r="162" spans="1:9" ht="20.25">
      <c r="A162" s="268"/>
      <c r="B162" s="81"/>
      <c r="C162" s="83" t="s">
        <v>982</v>
      </c>
      <c r="D162" s="100" t="s">
        <v>984</v>
      </c>
      <c r="E162" s="132"/>
      <c r="F162" s="132"/>
      <c r="G162" s="87"/>
      <c r="H162" s="99" t="s">
        <v>987</v>
      </c>
      <c r="I162" s="125"/>
    </row>
    <row r="163" spans="1:9" ht="20.25">
      <c r="A163" s="268"/>
      <c r="B163" s="81"/>
      <c r="C163" s="83"/>
      <c r="D163" s="100" t="s">
        <v>985</v>
      </c>
      <c r="E163" s="132"/>
      <c r="F163" s="132"/>
      <c r="G163" s="87"/>
      <c r="H163" s="99"/>
      <c r="I163" s="125"/>
    </row>
    <row r="164" spans="1:9" ht="20.25">
      <c r="A164" s="268"/>
      <c r="B164" s="81"/>
      <c r="C164" s="83"/>
      <c r="D164" s="100" t="s">
        <v>65</v>
      </c>
      <c r="E164" s="132"/>
      <c r="F164" s="132"/>
      <c r="G164" s="87"/>
      <c r="H164" s="99"/>
      <c r="I164" s="125"/>
    </row>
    <row r="165" spans="1:9" ht="20.25">
      <c r="A165" s="268"/>
      <c r="B165" s="81" t="s">
        <v>988</v>
      </c>
      <c r="C165" s="83" t="s">
        <v>981</v>
      </c>
      <c r="D165" s="100" t="s">
        <v>989</v>
      </c>
      <c r="E165" s="132">
        <v>300000</v>
      </c>
      <c r="F165" s="132">
        <v>300000</v>
      </c>
      <c r="G165" s="132">
        <v>300000</v>
      </c>
      <c r="H165" s="99" t="s">
        <v>986</v>
      </c>
      <c r="I165" s="125" t="s">
        <v>83</v>
      </c>
    </row>
    <row r="166" spans="1:9" ht="20.25">
      <c r="A166" s="268"/>
      <c r="B166" s="81"/>
      <c r="C166" s="83" t="s">
        <v>982</v>
      </c>
      <c r="D166" s="100" t="s">
        <v>990</v>
      </c>
      <c r="E166" s="132"/>
      <c r="F166" s="132"/>
      <c r="G166" s="87"/>
      <c r="H166" s="99" t="s">
        <v>987</v>
      </c>
      <c r="I166" s="125"/>
    </row>
    <row r="167" spans="1:9" ht="20.25">
      <c r="A167" s="268"/>
      <c r="B167" s="81" t="s">
        <v>991</v>
      </c>
      <c r="C167" s="83" t="s">
        <v>981</v>
      </c>
      <c r="D167" s="147" t="s">
        <v>994</v>
      </c>
      <c r="E167" s="132">
        <v>400000</v>
      </c>
      <c r="F167" s="132">
        <v>400000</v>
      </c>
      <c r="G167" s="132">
        <v>400000</v>
      </c>
      <c r="H167" s="99" t="s">
        <v>986</v>
      </c>
      <c r="I167" s="125" t="s">
        <v>83</v>
      </c>
    </row>
    <row r="168" spans="1:9" ht="20.25">
      <c r="A168" s="268"/>
      <c r="B168" s="81" t="s">
        <v>992</v>
      </c>
      <c r="C168" s="83" t="s">
        <v>982</v>
      </c>
      <c r="D168" s="147" t="s">
        <v>995</v>
      </c>
      <c r="E168" s="132"/>
      <c r="F168" s="132"/>
      <c r="G168" s="87"/>
      <c r="H168" s="99" t="s">
        <v>987</v>
      </c>
      <c r="I168" s="125"/>
    </row>
    <row r="169" spans="1:9" ht="20.25">
      <c r="A169" s="268"/>
      <c r="B169" s="81" t="s">
        <v>993</v>
      </c>
      <c r="C169" s="83"/>
      <c r="D169" s="147" t="s">
        <v>996</v>
      </c>
      <c r="E169" s="132"/>
      <c r="F169" s="132"/>
      <c r="G169" s="87"/>
      <c r="H169" s="99"/>
      <c r="I169" s="125"/>
    </row>
    <row r="170" spans="1:12" ht="20.25">
      <c r="A170" s="268"/>
      <c r="B170" s="81"/>
      <c r="C170" s="83"/>
      <c r="D170" s="100" t="s">
        <v>997</v>
      </c>
      <c r="E170" s="132"/>
      <c r="F170" s="132"/>
      <c r="G170" s="87"/>
      <c r="H170" s="99"/>
      <c r="I170" s="125"/>
      <c r="J170" s="126"/>
      <c r="K170" s="126"/>
      <c r="L170" s="126"/>
    </row>
    <row r="171" spans="1:9" ht="20.25">
      <c r="A171" s="252">
        <v>8</v>
      </c>
      <c r="B171" s="85" t="s">
        <v>1108</v>
      </c>
      <c r="C171" s="100" t="s">
        <v>593</v>
      </c>
      <c r="D171" s="147" t="s">
        <v>1115</v>
      </c>
      <c r="E171" s="226">
        <v>300000</v>
      </c>
      <c r="F171" s="226">
        <v>0</v>
      </c>
      <c r="G171" s="226">
        <v>0</v>
      </c>
      <c r="H171" s="100" t="s">
        <v>1111</v>
      </c>
      <c r="I171" s="109" t="s">
        <v>1205</v>
      </c>
    </row>
    <row r="172" spans="1:9" ht="20.25">
      <c r="A172" s="252"/>
      <c r="B172" s="85" t="s">
        <v>1109</v>
      </c>
      <c r="C172" s="100" t="s">
        <v>1110</v>
      </c>
      <c r="D172" s="147" t="s">
        <v>1116</v>
      </c>
      <c r="E172" s="110"/>
      <c r="F172" s="110"/>
      <c r="G172" s="105"/>
      <c r="H172" s="100" t="s">
        <v>1112</v>
      </c>
      <c r="I172" s="109" t="s">
        <v>83</v>
      </c>
    </row>
    <row r="173" spans="1:9" ht="20.25">
      <c r="A173" s="252"/>
      <c r="B173" s="85"/>
      <c r="C173" s="100"/>
      <c r="D173" s="100" t="s">
        <v>1117</v>
      </c>
      <c r="E173" s="110"/>
      <c r="F173" s="110"/>
      <c r="G173" s="105"/>
      <c r="H173" s="100" t="s">
        <v>1113</v>
      </c>
      <c r="I173" s="109"/>
    </row>
    <row r="174" spans="1:12" ht="20.25">
      <c r="A174" s="255"/>
      <c r="B174" s="184"/>
      <c r="C174" s="104"/>
      <c r="D174" s="104"/>
      <c r="E174" s="197"/>
      <c r="F174" s="197"/>
      <c r="G174" s="156"/>
      <c r="H174" s="104" t="s">
        <v>1114</v>
      </c>
      <c r="I174" s="187"/>
      <c r="J174" s="420">
        <f>SUM(E158:E174)</f>
        <v>1400000</v>
      </c>
      <c r="K174" s="420">
        <f>SUM(F158:F174)</f>
        <v>1100000</v>
      </c>
      <c r="L174" s="420">
        <f>SUM(G159:G174)</f>
        <v>1100000</v>
      </c>
    </row>
    <row r="175" spans="1:9" ht="20.25">
      <c r="A175" s="275"/>
      <c r="B175" s="84"/>
      <c r="C175" s="89"/>
      <c r="D175" s="89"/>
      <c r="E175" s="129"/>
      <c r="F175" s="129"/>
      <c r="G175" s="94"/>
      <c r="H175" s="106"/>
      <c r="I175" s="130"/>
    </row>
    <row r="176" spans="1:9" ht="20.25">
      <c r="A176" s="275"/>
      <c r="B176" s="84"/>
      <c r="C176" s="89"/>
      <c r="D176" s="89" t="s">
        <v>1360</v>
      </c>
      <c r="E176" s="129"/>
      <c r="F176" s="129"/>
      <c r="G176" s="94"/>
      <c r="H176" s="106"/>
      <c r="I176" s="130"/>
    </row>
    <row r="177" spans="1:9" ht="20.25">
      <c r="A177" s="119" t="s">
        <v>572</v>
      </c>
      <c r="B177" s="270"/>
      <c r="C177" s="270"/>
      <c r="D177" s="270"/>
      <c r="E177" s="129"/>
      <c r="F177" s="129"/>
      <c r="G177" s="129"/>
      <c r="H177" s="88"/>
      <c r="I177" s="130"/>
    </row>
    <row r="178" spans="1:9" ht="20.25">
      <c r="A178" s="494" t="s">
        <v>757</v>
      </c>
      <c r="B178" s="494"/>
      <c r="C178" s="494"/>
      <c r="D178" s="494"/>
      <c r="E178" s="494"/>
      <c r="F178" s="494"/>
      <c r="G178" s="494"/>
      <c r="H178" s="494"/>
      <c r="I178" s="494"/>
    </row>
    <row r="179" spans="1:9" ht="20.25">
      <c r="A179" s="499" t="s">
        <v>765</v>
      </c>
      <c r="B179" s="499"/>
      <c r="C179" s="499"/>
      <c r="D179" s="499"/>
      <c r="E179" s="499"/>
      <c r="F179" s="499"/>
      <c r="G179" s="499"/>
      <c r="H179" s="499"/>
      <c r="I179" s="499"/>
    </row>
    <row r="180" spans="1:9" ht="20.25">
      <c r="A180" s="497" t="s">
        <v>43</v>
      </c>
      <c r="B180" s="469" t="s">
        <v>44</v>
      </c>
      <c r="C180" s="469" t="s">
        <v>45</v>
      </c>
      <c r="D180" s="495" t="s">
        <v>46</v>
      </c>
      <c r="E180" s="467" t="s">
        <v>47</v>
      </c>
      <c r="F180" s="467"/>
      <c r="G180" s="467"/>
      <c r="H180" s="496" t="s">
        <v>49</v>
      </c>
      <c r="I180" s="496" t="s">
        <v>48</v>
      </c>
    </row>
    <row r="181" spans="1:9" ht="20.25">
      <c r="A181" s="497"/>
      <c r="B181" s="469"/>
      <c r="C181" s="469"/>
      <c r="D181" s="495"/>
      <c r="E181" s="96">
        <v>2557</v>
      </c>
      <c r="F181" s="96">
        <v>2558</v>
      </c>
      <c r="G181" s="96">
        <v>2559</v>
      </c>
      <c r="H181" s="467"/>
      <c r="I181" s="467"/>
    </row>
    <row r="182" spans="1:9" ht="20.25">
      <c r="A182" s="251">
        <v>3.4</v>
      </c>
      <c r="B182" s="304" t="s">
        <v>272</v>
      </c>
      <c r="C182" s="174"/>
      <c r="D182" s="174"/>
      <c r="E182" s="191"/>
      <c r="F182" s="191"/>
      <c r="G182" s="191"/>
      <c r="H182" s="164"/>
      <c r="I182" s="176"/>
    </row>
    <row r="183" spans="1:9" ht="20.25">
      <c r="A183" s="263"/>
      <c r="B183" s="305" t="s">
        <v>273</v>
      </c>
      <c r="C183" s="100"/>
      <c r="D183" s="100"/>
      <c r="E183" s="154"/>
      <c r="F183" s="154"/>
      <c r="G183" s="154"/>
      <c r="H183" s="99"/>
      <c r="I183" s="109"/>
    </row>
    <row r="184" spans="1:9" ht="20.25">
      <c r="A184" s="252">
        <v>9</v>
      </c>
      <c r="B184" s="85" t="s">
        <v>1011</v>
      </c>
      <c r="C184" s="100" t="s">
        <v>1014</v>
      </c>
      <c r="D184" s="100"/>
      <c r="E184" s="154"/>
      <c r="F184" s="154"/>
      <c r="G184" s="154"/>
      <c r="H184" s="99"/>
      <c r="I184" s="109"/>
    </row>
    <row r="185" spans="1:9" ht="20.25">
      <c r="A185" s="252"/>
      <c r="B185" s="85" t="s">
        <v>1012</v>
      </c>
      <c r="C185" s="100" t="s">
        <v>1015</v>
      </c>
      <c r="D185" s="100" t="s">
        <v>1021</v>
      </c>
      <c r="E185" s="154">
        <v>300000</v>
      </c>
      <c r="F185" s="154">
        <v>0</v>
      </c>
      <c r="G185" s="154">
        <v>0</v>
      </c>
      <c r="H185" s="100" t="s">
        <v>1098</v>
      </c>
      <c r="I185" s="109" t="s">
        <v>1205</v>
      </c>
    </row>
    <row r="186" spans="1:9" ht="20.25">
      <c r="A186" s="252"/>
      <c r="B186" s="85" t="s">
        <v>1013</v>
      </c>
      <c r="C186" s="100" t="s">
        <v>1016</v>
      </c>
      <c r="D186" s="100" t="s">
        <v>1022</v>
      </c>
      <c r="E186" s="154"/>
      <c r="F186" s="154"/>
      <c r="G186" s="154"/>
      <c r="H186" s="100" t="s">
        <v>1015</v>
      </c>
      <c r="I186" s="109" t="s">
        <v>83</v>
      </c>
    </row>
    <row r="187" spans="1:9" ht="20.25">
      <c r="A187" s="252"/>
      <c r="B187" s="85"/>
      <c r="C187" s="100" t="s">
        <v>1017</v>
      </c>
      <c r="D187" s="100"/>
      <c r="E187" s="154"/>
      <c r="F187" s="154"/>
      <c r="G187" s="154"/>
      <c r="H187" s="100" t="s">
        <v>1016</v>
      </c>
      <c r="I187" s="109"/>
    </row>
    <row r="188" spans="1:9" ht="20.25">
      <c r="A188" s="252"/>
      <c r="B188" s="85"/>
      <c r="C188" s="100" t="s">
        <v>1097</v>
      </c>
      <c r="D188" s="100"/>
      <c r="E188" s="154"/>
      <c r="F188" s="154"/>
      <c r="G188" s="154"/>
      <c r="H188" s="100" t="s">
        <v>1099</v>
      </c>
      <c r="I188" s="109"/>
    </row>
    <row r="189" spans="1:9" ht="20.25">
      <c r="A189" s="252"/>
      <c r="B189" s="85"/>
      <c r="C189" s="100"/>
      <c r="D189" s="100"/>
      <c r="E189" s="154"/>
      <c r="F189" s="154"/>
      <c r="G189" s="154"/>
      <c r="H189" s="100" t="s">
        <v>1097</v>
      </c>
      <c r="I189" s="109"/>
    </row>
    <row r="190" spans="1:9" ht="20.25">
      <c r="A190" s="252">
        <v>10</v>
      </c>
      <c r="B190" s="85" t="s">
        <v>1018</v>
      </c>
      <c r="C190" s="100" t="s">
        <v>1014</v>
      </c>
      <c r="D190" s="100" t="s">
        <v>1021</v>
      </c>
      <c r="E190" s="154">
        <v>100000</v>
      </c>
      <c r="F190" s="154">
        <v>0</v>
      </c>
      <c r="G190" s="154">
        <v>0</v>
      </c>
      <c r="H190" s="100" t="s">
        <v>1098</v>
      </c>
      <c r="I190" s="109" t="s">
        <v>1205</v>
      </c>
    </row>
    <row r="191" spans="1:9" ht="20.25">
      <c r="A191" s="252"/>
      <c r="B191" s="85"/>
      <c r="C191" s="440" t="s">
        <v>1015</v>
      </c>
      <c r="D191" s="100" t="s">
        <v>1022</v>
      </c>
      <c r="E191" s="154"/>
      <c r="F191" s="154"/>
      <c r="G191" s="154"/>
      <c r="H191" s="100" t="s">
        <v>1015</v>
      </c>
      <c r="I191" s="109" t="s">
        <v>83</v>
      </c>
    </row>
    <row r="192" spans="1:9" ht="20.25">
      <c r="A192" s="252">
        <v>11</v>
      </c>
      <c r="B192" s="85" t="s">
        <v>1019</v>
      </c>
      <c r="C192" s="100" t="s">
        <v>1014</v>
      </c>
      <c r="D192" s="100" t="s">
        <v>1021</v>
      </c>
      <c r="E192" s="154">
        <v>100000</v>
      </c>
      <c r="F192" s="154">
        <v>0</v>
      </c>
      <c r="G192" s="154">
        <v>0</v>
      </c>
      <c r="H192" s="100" t="s">
        <v>1098</v>
      </c>
      <c r="I192" s="109" t="s">
        <v>1205</v>
      </c>
    </row>
    <row r="193" spans="1:10" ht="20.25">
      <c r="A193" s="252"/>
      <c r="B193" s="85" t="s">
        <v>1020</v>
      </c>
      <c r="C193" s="100" t="s">
        <v>1015</v>
      </c>
      <c r="D193" s="100" t="s">
        <v>1022</v>
      </c>
      <c r="E193" s="154"/>
      <c r="F193" s="154"/>
      <c r="G193" s="154"/>
      <c r="H193" s="100" t="s">
        <v>1015</v>
      </c>
      <c r="I193" s="109" t="s">
        <v>83</v>
      </c>
      <c r="J193" s="391"/>
    </row>
    <row r="194" spans="1:10" ht="20.25">
      <c r="A194" s="252">
        <v>12</v>
      </c>
      <c r="B194" s="85" t="s">
        <v>336</v>
      </c>
      <c r="C194" s="100" t="s">
        <v>1017</v>
      </c>
      <c r="D194" s="100" t="s">
        <v>334</v>
      </c>
      <c r="E194" s="154">
        <v>400000</v>
      </c>
      <c r="F194" s="154">
        <v>0</v>
      </c>
      <c r="G194" s="154">
        <v>0</v>
      </c>
      <c r="H194" s="100" t="s">
        <v>1113</v>
      </c>
      <c r="I194" s="109" t="s">
        <v>1205</v>
      </c>
      <c r="J194" s="391"/>
    </row>
    <row r="195" spans="1:10" ht="20.25">
      <c r="A195" s="252"/>
      <c r="B195" s="85" t="s">
        <v>332</v>
      </c>
      <c r="C195" s="100" t="s">
        <v>333</v>
      </c>
      <c r="D195" s="100" t="s">
        <v>335</v>
      </c>
      <c r="E195" s="180"/>
      <c r="F195" s="154"/>
      <c r="G195" s="154"/>
      <c r="H195" s="100" t="s">
        <v>1114</v>
      </c>
      <c r="I195" s="109" t="s">
        <v>83</v>
      </c>
      <c r="J195" s="391"/>
    </row>
    <row r="196" spans="1:10" ht="20.25">
      <c r="A196" s="125">
        <v>13</v>
      </c>
      <c r="B196" s="87" t="s">
        <v>705</v>
      </c>
      <c r="C196" s="100" t="s">
        <v>1017</v>
      </c>
      <c r="D196" s="100" t="s">
        <v>392</v>
      </c>
      <c r="E196" s="124">
        <v>100000</v>
      </c>
      <c r="F196" s="124">
        <v>0</v>
      </c>
      <c r="G196" s="124">
        <v>0</v>
      </c>
      <c r="H196" s="100" t="s">
        <v>1099</v>
      </c>
      <c r="I196" s="109" t="s">
        <v>1205</v>
      </c>
      <c r="J196" s="391"/>
    </row>
    <row r="197" spans="1:10" ht="20.25">
      <c r="A197" s="125"/>
      <c r="B197" s="87"/>
      <c r="C197" s="100" t="s">
        <v>333</v>
      </c>
      <c r="D197" s="100" t="s">
        <v>393</v>
      </c>
      <c r="E197" s="124"/>
      <c r="F197" s="124"/>
      <c r="G197" s="124"/>
      <c r="H197" s="100" t="s">
        <v>1097</v>
      </c>
      <c r="I197" s="109" t="s">
        <v>83</v>
      </c>
      <c r="J197" s="391"/>
    </row>
    <row r="198" spans="1:10" ht="20.25">
      <c r="A198" s="125"/>
      <c r="B198" s="87"/>
      <c r="C198" s="83"/>
      <c r="D198" s="83"/>
      <c r="E198" s="124"/>
      <c r="F198" s="124"/>
      <c r="G198" s="124"/>
      <c r="H198" s="82"/>
      <c r="I198" s="125"/>
      <c r="J198" s="391"/>
    </row>
    <row r="199" spans="1:12" ht="20.25">
      <c r="A199" s="127"/>
      <c r="B199" s="95"/>
      <c r="C199" s="91"/>
      <c r="D199" s="91"/>
      <c r="E199" s="418"/>
      <c r="F199" s="418"/>
      <c r="G199" s="418"/>
      <c r="H199" s="90"/>
      <c r="I199" s="127"/>
      <c r="J199" s="391">
        <f>SUM(E185:E199)</f>
        <v>1000000</v>
      </c>
      <c r="K199" s="391">
        <f>SUM(F185:F199)</f>
        <v>0</v>
      </c>
      <c r="L199" s="420">
        <f>SUM(G184:G198)</f>
        <v>0</v>
      </c>
    </row>
    <row r="200" spans="1:9" ht="21" thickBot="1">
      <c r="A200" s="501" t="s">
        <v>95</v>
      </c>
      <c r="B200" s="501"/>
      <c r="C200" s="501"/>
      <c r="D200" s="501"/>
      <c r="E200" s="248">
        <f>J150+J174+J199</f>
        <v>2790000</v>
      </c>
      <c r="F200" s="248">
        <f>K150+K174+K199</f>
        <v>1390000</v>
      </c>
      <c r="G200" s="248">
        <f>L150+L174+L199</f>
        <v>1190000</v>
      </c>
      <c r="H200" s="248">
        <f>E200+F200+G200</f>
        <v>5370000</v>
      </c>
      <c r="I200" s="247"/>
    </row>
    <row r="201" ht="21" thickTop="1">
      <c r="D201" s="166" t="s">
        <v>1361</v>
      </c>
    </row>
  </sheetData>
  <sheetProtection/>
  <mergeCells count="88">
    <mergeCell ref="A200:D200"/>
    <mergeCell ref="A49:D49"/>
    <mergeCell ref="A179:I179"/>
    <mergeCell ref="A180:A181"/>
    <mergeCell ref="B180:B181"/>
    <mergeCell ref="C180:C181"/>
    <mergeCell ref="D180:D181"/>
    <mergeCell ref="E180:G180"/>
    <mergeCell ref="H180:H181"/>
    <mergeCell ref="I180:I181"/>
    <mergeCell ref="I155:I156"/>
    <mergeCell ref="A178:I178"/>
    <mergeCell ref="E155:G155"/>
    <mergeCell ref="H155:H156"/>
    <mergeCell ref="A155:A156"/>
    <mergeCell ref="B155:B156"/>
    <mergeCell ref="C155:C156"/>
    <mergeCell ref="D155:D156"/>
    <mergeCell ref="A154:I154"/>
    <mergeCell ref="H133:H134"/>
    <mergeCell ref="A51:I51"/>
    <mergeCell ref="A52:I52"/>
    <mergeCell ref="A53:I53"/>
    <mergeCell ref="A77:I77"/>
    <mergeCell ref="B57:B58"/>
    <mergeCell ref="C57:C58"/>
    <mergeCell ref="H79:H80"/>
    <mergeCell ref="A104:I104"/>
    <mergeCell ref="D79:D80"/>
    <mergeCell ref="E79:G79"/>
    <mergeCell ref="A153:I153"/>
    <mergeCell ref="A127:I127"/>
    <mergeCell ref="A128:I128"/>
    <mergeCell ref="A106:I106"/>
    <mergeCell ref="A107:I107"/>
    <mergeCell ref="A103:I103"/>
    <mergeCell ref="I79:I80"/>
    <mergeCell ref="A79:A80"/>
    <mergeCell ref="A5:I5"/>
    <mergeCell ref="A6:I6"/>
    <mergeCell ref="H7:H8"/>
    <mergeCell ref="A57:A58"/>
    <mergeCell ref="C29:C30"/>
    <mergeCell ref="D29:D30"/>
    <mergeCell ref="E29:G29"/>
    <mergeCell ref="H29:H30"/>
    <mergeCell ref="I29:I30"/>
    <mergeCell ref="A55:I55"/>
    <mergeCell ref="A56:I56"/>
    <mergeCell ref="H57:H58"/>
    <mergeCell ref="E57:G57"/>
    <mergeCell ref="D57:D58"/>
    <mergeCell ref="B79:B80"/>
    <mergeCell ref="I133:I134"/>
    <mergeCell ref="A133:A134"/>
    <mergeCell ref="B133:B134"/>
    <mergeCell ref="C133:C134"/>
    <mergeCell ref="D133:D134"/>
    <mergeCell ref="A131:I131"/>
    <mergeCell ref="A132:I132"/>
    <mergeCell ref="C79:C80"/>
    <mergeCell ref="A100:D100"/>
    <mergeCell ref="A1:I1"/>
    <mergeCell ref="A2:I2"/>
    <mergeCell ref="A3:I3"/>
    <mergeCell ref="A129:I129"/>
    <mergeCell ref="H108:H109"/>
    <mergeCell ref="A27:I27"/>
    <mergeCell ref="E133:G133"/>
    <mergeCell ref="I7:I8"/>
    <mergeCell ref="I57:I58"/>
    <mergeCell ref="A7:A8"/>
    <mergeCell ref="B7:B8"/>
    <mergeCell ref="C7:C8"/>
    <mergeCell ref="A28:I28"/>
    <mergeCell ref="A29:A30"/>
    <mergeCell ref="B29:B30"/>
    <mergeCell ref="A78:I78"/>
    <mergeCell ref="D7:D8"/>
    <mergeCell ref="E7:G7"/>
    <mergeCell ref="A125:D125"/>
    <mergeCell ref="C108:C109"/>
    <mergeCell ref="E108:G108"/>
    <mergeCell ref="A102:I102"/>
    <mergeCell ref="I108:I109"/>
    <mergeCell ref="A108:A109"/>
    <mergeCell ref="B108:B109"/>
    <mergeCell ref="D108:D109"/>
  </mergeCells>
  <printOptions/>
  <pageMargins left="0.44" right="0.16" top="0.73" bottom="0.48" header="0.5" footer="0.3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C49" sqref="C49"/>
    </sheetView>
  </sheetViews>
  <sheetFormatPr defaultColWidth="9.140625" defaultRowHeight="12.75"/>
  <cols>
    <col min="1" max="1" width="6.140625" style="161" customWidth="1"/>
    <col min="2" max="2" width="28.28125" style="118" customWidth="1"/>
    <col min="3" max="3" width="21.28125" style="165" customWidth="1"/>
    <col min="4" max="4" width="19.8515625" style="166" bestFit="1" customWidth="1"/>
    <col min="5" max="7" width="12.7109375" style="118" customWidth="1"/>
    <col min="8" max="8" width="18.57421875" style="165" customWidth="1"/>
    <col min="9" max="9" width="12.00390625" style="118" customWidth="1"/>
    <col min="10" max="10" width="12.57421875" style="118" bestFit="1" customWidth="1"/>
    <col min="11" max="12" width="9.57421875" style="118" bestFit="1" customWidth="1"/>
    <col min="13" max="16384" width="9.140625" style="118" customWidth="1"/>
  </cols>
  <sheetData>
    <row r="1" spans="1:9" ht="20.25">
      <c r="A1" s="498" t="s">
        <v>1669</v>
      </c>
      <c r="B1" s="498"/>
      <c r="C1" s="498"/>
      <c r="D1" s="498"/>
      <c r="E1" s="498"/>
      <c r="F1" s="498"/>
      <c r="G1" s="498"/>
      <c r="H1" s="498"/>
      <c r="I1" s="498"/>
    </row>
    <row r="2" spans="1:9" ht="20.25">
      <c r="A2" s="498" t="s">
        <v>1670</v>
      </c>
      <c r="B2" s="498"/>
      <c r="C2" s="498"/>
      <c r="D2" s="498"/>
      <c r="E2" s="498"/>
      <c r="F2" s="498"/>
      <c r="G2" s="498"/>
      <c r="H2" s="498"/>
      <c r="I2" s="498"/>
    </row>
    <row r="3" spans="1:9" ht="20.25">
      <c r="A3" s="498" t="s">
        <v>1435</v>
      </c>
      <c r="B3" s="498"/>
      <c r="C3" s="498"/>
      <c r="D3" s="498"/>
      <c r="E3" s="498"/>
      <c r="F3" s="498"/>
      <c r="G3" s="498"/>
      <c r="H3" s="498"/>
      <c r="I3" s="498"/>
    </row>
    <row r="4" spans="1:9" ht="20.25">
      <c r="A4" s="119" t="s">
        <v>573</v>
      </c>
      <c r="B4" s="119"/>
      <c r="C4" s="119"/>
      <c r="D4" s="119"/>
      <c r="E4" s="119"/>
      <c r="F4" s="119"/>
      <c r="G4" s="119"/>
      <c r="H4" s="119"/>
      <c r="I4" s="119"/>
    </row>
    <row r="5" spans="1:9" ht="20.25">
      <c r="A5" s="494" t="s">
        <v>790</v>
      </c>
      <c r="B5" s="494"/>
      <c r="C5" s="494"/>
      <c r="D5" s="494"/>
      <c r="E5" s="494"/>
      <c r="F5" s="494"/>
      <c r="G5" s="494"/>
      <c r="H5" s="494"/>
      <c r="I5" s="494"/>
    </row>
    <row r="6" spans="1:9" ht="20.25">
      <c r="A6" s="494" t="s">
        <v>791</v>
      </c>
      <c r="B6" s="494"/>
      <c r="C6" s="494"/>
      <c r="D6" s="494"/>
      <c r="E6" s="494"/>
      <c r="F6" s="494"/>
      <c r="G6" s="494"/>
      <c r="H6" s="494"/>
      <c r="I6" s="494"/>
    </row>
    <row r="7" spans="1:9" ht="20.25">
      <c r="A7" s="497" t="s">
        <v>43</v>
      </c>
      <c r="B7" s="469" t="s">
        <v>44</v>
      </c>
      <c r="C7" s="469" t="s">
        <v>45</v>
      </c>
      <c r="D7" s="495" t="s">
        <v>46</v>
      </c>
      <c r="E7" s="467" t="s">
        <v>47</v>
      </c>
      <c r="F7" s="467"/>
      <c r="G7" s="467"/>
      <c r="H7" s="496" t="s">
        <v>49</v>
      </c>
      <c r="I7" s="496" t="s">
        <v>48</v>
      </c>
    </row>
    <row r="8" spans="1:9" ht="20.25">
      <c r="A8" s="497"/>
      <c r="B8" s="469"/>
      <c r="C8" s="469"/>
      <c r="D8" s="495"/>
      <c r="E8" s="96">
        <v>2557</v>
      </c>
      <c r="F8" s="96">
        <v>2558</v>
      </c>
      <c r="G8" s="96">
        <v>2559</v>
      </c>
      <c r="H8" s="467"/>
      <c r="I8" s="467"/>
    </row>
    <row r="9" spans="1:9" ht="20.25">
      <c r="A9" s="251">
        <v>4.1</v>
      </c>
      <c r="B9" s="304" t="s">
        <v>201</v>
      </c>
      <c r="C9" s="164"/>
      <c r="D9" s="174"/>
      <c r="E9" s="191"/>
      <c r="F9" s="191"/>
      <c r="G9" s="191"/>
      <c r="H9" s="164"/>
      <c r="I9" s="191"/>
    </row>
    <row r="10" spans="1:9" ht="20.25">
      <c r="A10" s="177">
        <v>1</v>
      </c>
      <c r="B10" s="105" t="s">
        <v>1660</v>
      </c>
      <c r="C10" s="99" t="s">
        <v>202</v>
      </c>
      <c r="D10" s="100" t="s">
        <v>205</v>
      </c>
      <c r="E10" s="226">
        <v>750000</v>
      </c>
      <c r="F10" s="226">
        <v>0</v>
      </c>
      <c r="G10" s="226">
        <v>0</v>
      </c>
      <c r="H10" s="99" t="s">
        <v>213</v>
      </c>
      <c r="I10" s="99" t="s">
        <v>1405</v>
      </c>
    </row>
    <row r="11" spans="1:9" ht="20.25">
      <c r="A11" s="177"/>
      <c r="B11" s="105" t="s">
        <v>208</v>
      </c>
      <c r="C11" s="99" t="s">
        <v>203</v>
      </c>
      <c r="D11" s="100" t="s">
        <v>206</v>
      </c>
      <c r="E11" s="226"/>
      <c r="F11" s="226"/>
      <c r="G11" s="226"/>
      <c r="H11" s="99" t="s">
        <v>214</v>
      </c>
      <c r="I11" s="105"/>
    </row>
    <row r="12" spans="1:9" ht="20.25">
      <c r="A12" s="177"/>
      <c r="B12" s="105" t="s">
        <v>523</v>
      </c>
      <c r="C12" s="99" t="s">
        <v>204</v>
      </c>
      <c r="D12" s="100" t="s">
        <v>753</v>
      </c>
      <c r="E12" s="226"/>
      <c r="F12" s="226"/>
      <c r="G12" s="226"/>
      <c r="H12" s="99" t="s">
        <v>215</v>
      </c>
      <c r="I12" s="105"/>
    </row>
    <row r="13" spans="1:9" ht="20.25">
      <c r="A13" s="177">
        <v>2</v>
      </c>
      <c r="B13" s="105" t="s">
        <v>207</v>
      </c>
      <c r="C13" s="99" t="s">
        <v>210</v>
      </c>
      <c r="D13" s="100" t="s">
        <v>205</v>
      </c>
      <c r="E13" s="226">
        <v>600000</v>
      </c>
      <c r="F13" s="226">
        <v>0</v>
      </c>
      <c r="G13" s="226">
        <v>0</v>
      </c>
      <c r="H13" s="99" t="s">
        <v>216</v>
      </c>
      <c r="I13" s="99" t="s">
        <v>1405</v>
      </c>
    </row>
    <row r="14" spans="1:9" ht="20.25">
      <c r="A14" s="177"/>
      <c r="B14" s="105" t="s">
        <v>208</v>
      </c>
      <c r="C14" s="99" t="s">
        <v>211</v>
      </c>
      <c r="D14" s="100" t="s">
        <v>206</v>
      </c>
      <c r="E14" s="226"/>
      <c r="F14" s="226"/>
      <c r="G14" s="226"/>
      <c r="H14" s="99" t="s">
        <v>209</v>
      </c>
      <c r="I14" s="105"/>
    </row>
    <row r="15" spans="1:9" ht="20.25">
      <c r="A15" s="177"/>
      <c r="B15" s="105" t="s">
        <v>523</v>
      </c>
      <c r="C15" s="99" t="s">
        <v>212</v>
      </c>
      <c r="D15" s="100" t="s">
        <v>753</v>
      </c>
      <c r="E15" s="226"/>
      <c r="F15" s="226"/>
      <c r="G15" s="226"/>
      <c r="H15" s="99" t="s">
        <v>217</v>
      </c>
      <c r="I15" s="105"/>
    </row>
    <row r="16" spans="1:9" ht="20.25">
      <c r="A16" s="177">
        <v>3</v>
      </c>
      <c r="B16" s="105" t="s">
        <v>218</v>
      </c>
      <c r="C16" s="99" t="s">
        <v>219</v>
      </c>
      <c r="D16" s="100" t="s">
        <v>221</v>
      </c>
      <c r="E16" s="226">
        <v>120000</v>
      </c>
      <c r="F16" s="226">
        <v>0</v>
      </c>
      <c r="G16" s="226">
        <v>0</v>
      </c>
      <c r="H16" s="99" t="s">
        <v>1848</v>
      </c>
      <c r="I16" s="99" t="s">
        <v>1405</v>
      </c>
    </row>
    <row r="17" spans="1:9" ht="20.25">
      <c r="A17" s="177"/>
      <c r="B17" s="105" t="s">
        <v>1402</v>
      </c>
      <c r="C17" s="99" t="s">
        <v>1428</v>
      </c>
      <c r="D17" s="100" t="s">
        <v>1403</v>
      </c>
      <c r="E17" s="226"/>
      <c r="F17" s="226"/>
      <c r="G17" s="226"/>
      <c r="H17" s="99" t="s">
        <v>1427</v>
      </c>
      <c r="I17" s="105"/>
    </row>
    <row r="18" spans="1:9" ht="20.25">
      <c r="A18" s="177">
        <v>4</v>
      </c>
      <c r="B18" s="105" t="s">
        <v>207</v>
      </c>
      <c r="C18" s="99" t="s">
        <v>220</v>
      </c>
      <c r="D18" s="100" t="s">
        <v>221</v>
      </c>
      <c r="E18" s="226">
        <v>100000</v>
      </c>
      <c r="F18" s="226">
        <v>0</v>
      </c>
      <c r="G18" s="226">
        <v>0</v>
      </c>
      <c r="H18" s="99" t="s">
        <v>232</v>
      </c>
      <c r="I18" s="99" t="s">
        <v>1405</v>
      </c>
    </row>
    <row r="19" spans="1:9" ht="20.25">
      <c r="A19" s="177"/>
      <c r="B19" s="105" t="s">
        <v>1403</v>
      </c>
      <c r="C19" s="99" t="s">
        <v>211</v>
      </c>
      <c r="D19" s="100" t="s">
        <v>1403</v>
      </c>
      <c r="E19" s="226"/>
      <c r="F19" s="226"/>
      <c r="G19" s="226"/>
      <c r="H19" s="99" t="s">
        <v>1429</v>
      </c>
      <c r="I19" s="105"/>
    </row>
    <row r="20" spans="1:9" ht="20.25">
      <c r="A20" s="177">
        <v>5</v>
      </c>
      <c r="B20" s="105" t="s">
        <v>1661</v>
      </c>
      <c r="C20" s="99" t="s">
        <v>1668</v>
      </c>
      <c r="D20" s="223" t="s">
        <v>1784</v>
      </c>
      <c r="E20" s="226">
        <v>30000</v>
      </c>
      <c r="F20" s="226">
        <v>30000</v>
      </c>
      <c r="G20" s="226">
        <v>30000</v>
      </c>
      <c r="H20" s="99" t="s">
        <v>241</v>
      </c>
      <c r="I20" s="99" t="s">
        <v>1405</v>
      </c>
    </row>
    <row r="21" spans="1:9" ht="20.25">
      <c r="A21" s="177"/>
      <c r="B21" s="105" t="s">
        <v>1662</v>
      </c>
      <c r="C21" s="290" t="s">
        <v>1667</v>
      </c>
      <c r="D21" s="100" t="s">
        <v>1785</v>
      </c>
      <c r="E21" s="226"/>
      <c r="F21" s="226"/>
      <c r="G21" s="226"/>
      <c r="H21" s="99" t="s">
        <v>1404</v>
      </c>
      <c r="I21" s="99"/>
    </row>
    <row r="22" spans="1:9" ht="20.25">
      <c r="A22" s="147"/>
      <c r="B22" s="105" t="s">
        <v>1664</v>
      </c>
      <c r="C22" s="99" t="s">
        <v>1665</v>
      </c>
      <c r="D22" s="106" t="s">
        <v>1663</v>
      </c>
      <c r="E22" s="226"/>
      <c r="F22" s="226"/>
      <c r="G22" s="226"/>
      <c r="H22" s="99" t="s">
        <v>242</v>
      </c>
      <c r="I22" s="105"/>
    </row>
    <row r="23" spans="1:12" ht="20.25">
      <c r="A23" s="183"/>
      <c r="B23" s="156"/>
      <c r="C23" s="103" t="s">
        <v>1666</v>
      </c>
      <c r="D23" s="104"/>
      <c r="E23" s="231"/>
      <c r="F23" s="231"/>
      <c r="G23" s="231"/>
      <c r="H23" s="103"/>
      <c r="I23" s="156"/>
      <c r="J23" s="391">
        <f>SUM(E10:E23)</f>
        <v>1600000</v>
      </c>
      <c r="K23" s="391">
        <f>SUM(F10:F23)</f>
        <v>30000</v>
      </c>
      <c r="L23" s="391">
        <f>SUM(G10:G23)</f>
        <v>30000</v>
      </c>
    </row>
    <row r="24" spans="1:9" ht="20.25">
      <c r="A24" s="307"/>
      <c r="B24" s="264"/>
      <c r="C24" s="204"/>
      <c r="D24" s="205" t="s">
        <v>756</v>
      </c>
      <c r="E24" s="308"/>
      <c r="F24" s="308"/>
      <c r="G24" s="308"/>
      <c r="H24" s="204"/>
      <c r="I24" s="264"/>
    </row>
    <row r="25" spans="1:9" ht="20.25">
      <c r="A25" s="119" t="s">
        <v>573</v>
      </c>
      <c r="B25" s="119"/>
      <c r="C25" s="119"/>
      <c r="D25" s="119"/>
      <c r="E25" s="119"/>
      <c r="F25" s="119"/>
      <c r="G25" s="119"/>
      <c r="H25" s="119"/>
      <c r="I25" s="119"/>
    </row>
    <row r="26" spans="1:9" ht="20.25">
      <c r="A26" s="494" t="s">
        <v>790</v>
      </c>
      <c r="B26" s="494"/>
      <c r="C26" s="494"/>
      <c r="D26" s="494"/>
      <c r="E26" s="494"/>
      <c r="F26" s="494"/>
      <c r="G26" s="494"/>
      <c r="H26" s="494"/>
      <c r="I26" s="494"/>
    </row>
    <row r="27" spans="1:9" ht="20.25">
      <c r="A27" s="502" t="s">
        <v>791</v>
      </c>
      <c r="B27" s="502"/>
      <c r="C27" s="502"/>
      <c r="D27" s="502"/>
      <c r="E27" s="502"/>
      <c r="F27" s="502"/>
      <c r="G27" s="502"/>
      <c r="H27" s="502"/>
      <c r="I27" s="502"/>
    </row>
    <row r="28" spans="1:9" ht="20.25">
      <c r="A28" s="497" t="s">
        <v>43</v>
      </c>
      <c r="B28" s="469" t="s">
        <v>44</v>
      </c>
      <c r="C28" s="469" t="s">
        <v>45</v>
      </c>
      <c r="D28" s="495" t="s">
        <v>46</v>
      </c>
      <c r="E28" s="467" t="s">
        <v>47</v>
      </c>
      <c r="F28" s="467"/>
      <c r="G28" s="467"/>
      <c r="H28" s="496" t="s">
        <v>49</v>
      </c>
      <c r="I28" s="496" t="s">
        <v>48</v>
      </c>
    </row>
    <row r="29" spans="1:9" ht="20.25">
      <c r="A29" s="497"/>
      <c r="B29" s="469"/>
      <c r="C29" s="469"/>
      <c r="D29" s="495"/>
      <c r="E29" s="96">
        <v>2557</v>
      </c>
      <c r="F29" s="96">
        <v>2558</v>
      </c>
      <c r="G29" s="96">
        <v>2559</v>
      </c>
      <c r="H29" s="467"/>
      <c r="I29" s="467"/>
    </row>
    <row r="30" spans="1:9" ht="20.25">
      <c r="A30" s="271">
        <v>4.1</v>
      </c>
      <c r="B30" s="269" t="s">
        <v>201</v>
      </c>
      <c r="C30" s="82"/>
      <c r="D30" s="83"/>
      <c r="E30" s="87"/>
      <c r="F30" s="87"/>
      <c r="G30" s="87"/>
      <c r="H30" s="82"/>
      <c r="I30" s="87"/>
    </row>
    <row r="31" spans="1:9" ht="20.25">
      <c r="A31" s="123">
        <v>6</v>
      </c>
      <c r="B31" s="87" t="s">
        <v>1779</v>
      </c>
      <c r="C31" s="82" t="s">
        <v>1781</v>
      </c>
      <c r="D31" s="166" t="s">
        <v>234</v>
      </c>
      <c r="E31" s="154">
        <v>300000</v>
      </c>
      <c r="F31" s="226">
        <v>0</v>
      </c>
      <c r="G31" s="226">
        <v>0</v>
      </c>
      <c r="H31" s="82" t="s">
        <v>1783</v>
      </c>
      <c r="I31" s="82" t="s">
        <v>1405</v>
      </c>
    </row>
    <row r="32" spans="1:9" ht="20.25">
      <c r="A32" s="123"/>
      <c r="B32" s="87" t="s">
        <v>64</v>
      </c>
      <c r="C32" s="125" t="s">
        <v>1782</v>
      </c>
      <c r="D32" s="83" t="s">
        <v>258</v>
      </c>
      <c r="E32" s="87"/>
      <c r="F32" s="124"/>
      <c r="G32" s="124"/>
      <c r="H32" s="82" t="s">
        <v>560</v>
      </c>
      <c r="I32" s="87"/>
    </row>
    <row r="33" spans="1:9" ht="20.25">
      <c r="A33" s="123"/>
      <c r="B33" s="87" t="s">
        <v>65</v>
      </c>
      <c r="C33" s="165" t="s">
        <v>1041</v>
      </c>
      <c r="D33" s="83" t="s">
        <v>1042</v>
      </c>
      <c r="E33" s="87"/>
      <c r="F33" s="124"/>
      <c r="G33" s="124"/>
      <c r="H33" s="82"/>
      <c r="I33" s="87"/>
    </row>
    <row r="34" spans="1:9" ht="20.25">
      <c r="A34" s="123"/>
      <c r="B34" s="87"/>
      <c r="C34" s="125" t="s">
        <v>1780</v>
      </c>
      <c r="D34" s="118"/>
      <c r="E34" s="132"/>
      <c r="F34" s="124"/>
      <c r="G34" s="124"/>
      <c r="H34" s="82"/>
      <c r="I34" s="87"/>
    </row>
    <row r="35" spans="1:9" ht="20.25">
      <c r="A35" s="123">
        <v>7</v>
      </c>
      <c r="B35" s="87" t="s">
        <v>1040</v>
      </c>
      <c r="C35" s="125" t="s">
        <v>1089</v>
      </c>
      <c r="D35" s="100" t="s">
        <v>221</v>
      </c>
      <c r="E35" s="132">
        <v>50000</v>
      </c>
      <c r="F35" s="124">
        <v>0</v>
      </c>
      <c r="G35" s="124">
        <v>0</v>
      </c>
      <c r="H35" s="99" t="s">
        <v>426</v>
      </c>
      <c r="I35" s="82" t="s">
        <v>1405</v>
      </c>
    </row>
    <row r="36" spans="1:9" ht="20.25">
      <c r="A36" s="123"/>
      <c r="B36" s="87"/>
      <c r="C36" s="125"/>
      <c r="D36" s="100" t="s">
        <v>1403</v>
      </c>
      <c r="E36" s="132"/>
      <c r="F36" s="124"/>
      <c r="G36" s="124"/>
      <c r="H36" s="99" t="s">
        <v>425</v>
      </c>
      <c r="I36" s="87"/>
    </row>
    <row r="37" spans="1:9" ht="20.25">
      <c r="A37" s="123">
        <v>8</v>
      </c>
      <c r="B37" s="87" t="s">
        <v>1082</v>
      </c>
      <c r="C37" s="125" t="s">
        <v>1086</v>
      </c>
      <c r="D37" s="100" t="s">
        <v>221</v>
      </c>
      <c r="E37" s="132">
        <v>100000</v>
      </c>
      <c r="F37" s="124">
        <v>0</v>
      </c>
      <c r="G37" s="124">
        <v>0</v>
      </c>
      <c r="H37" s="99" t="s">
        <v>426</v>
      </c>
      <c r="I37" s="82" t="s">
        <v>1405</v>
      </c>
    </row>
    <row r="38" spans="1:9" ht="20.25">
      <c r="A38" s="123"/>
      <c r="B38" s="87" t="s">
        <v>1088</v>
      </c>
      <c r="C38" s="125" t="s">
        <v>1087</v>
      </c>
      <c r="D38" s="100" t="s">
        <v>1403</v>
      </c>
      <c r="E38" s="132"/>
      <c r="F38" s="124"/>
      <c r="G38" s="124"/>
      <c r="H38" s="99" t="s">
        <v>425</v>
      </c>
      <c r="I38" s="87"/>
    </row>
    <row r="39" spans="1:9" ht="20.25">
      <c r="A39" s="123"/>
      <c r="B39" s="87" t="s">
        <v>1083</v>
      </c>
      <c r="C39" s="125"/>
      <c r="D39" s="413"/>
      <c r="E39" s="132"/>
      <c r="F39" s="124"/>
      <c r="G39" s="124"/>
      <c r="H39" s="82"/>
      <c r="I39" s="87"/>
    </row>
    <row r="40" spans="1:9" ht="20.25">
      <c r="A40" s="123">
        <v>9</v>
      </c>
      <c r="B40" s="87" t="s">
        <v>1084</v>
      </c>
      <c r="C40" s="125" t="s">
        <v>1090</v>
      </c>
      <c r="D40" s="100" t="s">
        <v>221</v>
      </c>
      <c r="E40" s="132">
        <v>50000</v>
      </c>
      <c r="F40" s="124">
        <v>0</v>
      </c>
      <c r="G40" s="124">
        <v>0</v>
      </c>
      <c r="H40" s="99" t="s">
        <v>232</v>
      </c>
      <c r="I40" s="82" t="s">
        <v>1405</v>
      </c>
    </row>
    <row r="41" spans="1:9" ht="20.25">
      <c r="A41" s="123"/>
      <c r="B41" s="87" t="s">
        <v>1085</v>
      </c>
      <c r="C41" s="125"/>
      <c r="D41" s="100" t="s">
        <v>1403</v>
      </c>
      <c r="E41" s="132"/>
      <c r="F41" s="124"/>
      <c r="G41" s="124"/>
      <c r="H41" s="99" t="s">
        <v>1429</v>
      </c>
      <c r="I41" s="87"/>
    </row>
    <row r="42" spans="1:9" ht="20.25">
      <c r="A42" s="123">
        <v>10</v>
      </c>
      <c r="B42" s="87" t="s">
        <v>1091</v>
      </c>
      <c r="C42" s="125" t="s">
        <v>1093</v>
      </c>
      <c r="D42" s="100" t="s">
        <v>1785</v>
      </c>
      <c r="E42" s="132">
        <v>50000</v>
      </c>
      <c r="F42" s="124">
        <v>0</v>
      </c>
      <c r="G42" s="124">
        <v>0</v>
      </c>
      <c r="H42" s="99" t="s">
        <v>1404</v>
      </c>
      <c r="I42" s="82" t="s">
        <v>1405</v>
      </c>
    </row>
    <row r="43" spans="1:9" ht="20.25">
      <c r="A43" s="93"/>
      <c r="B43" s="87" t="s">
        <v>1092</v>
      </c>
      <c r="C43" s="82"/>
      <c r="D43" s="106" t="s">
        <v>1663</v>
      </c>
      <c r="E43" s="87"/>
      <c r="F43" s="124"/>
      <c r="G43" s="87"/>
      <c r="H43" s="99" t="s">
        <v>242</v>
      </c>
      <c r="I43" s="87"/>
    </row>
    <row r="44" spans="1:9" ht="20.25">
      <c r="A44" s="436">
        <v>11</v>
      </c>
      <c r="B44" s="125" t="s">
        <v>1094</v>
      </c>
      <c r="C44" s="82" t="s">
        <v>1781</v>
      </c>
      <c r="D44" s="100" t="s">
        <v>221</v>
      </c>
      <c r="E44" s="132">
        <v>30000</v>
      </c>
      <c r="F44" s="124">
        <v>0</v>
      </c>
      <c r="G44" s="124">
        <v>0</v>
      </c>
      <c r="H44" s="99" t="s">
        <v>232</v>
      </c>
      <c r="I44" s="82" t="s">
        <v>1405</v>
      </c>
    </row>
    <row r="45" spans="1:9" ht="20.25">
      <c r="A45" s="436"/>
      <c r="B45" s="125" t="s">
        <v>1095</v>
      </c>
      <c r="C45" s="82" t="s">
        <v>1944</v>
      </c>
      <c r="D45" s="100" t="s">
        <v>1403</v>
      </c>
      <c r="E45" s="124"/>
      <c r="F45" s="124"/>
      <c r="G45" s="124"/>
      <c r="H45" s="99" t="s">
        <v>1429</v>
      </c>
      <c r="I45" s="87"/>
    </row>
    <row r="46" spans="1:12" ht="20.25">
      <c r="A46" s="321"/>
      <c r="B46" s="321"/>
      <c r="C46" s="90" t="s">
        <v>1083</v>
      </c>
      <c r="D46" s="454"/>
      <c r="E46" s="418"/>
      <c r="F46" s="418"/>
      <c r="G46" s="418"/>
      <c r="H46" s="90"/>
      <c r="I46" s="95"/>
      <c r="J46" s="391">
        <f>SUM(E31:E46)</f>
        <v>580000</v>
      </c>
      <c r="K46" s="391">
        <f>SUM(F31:F46)</f>
        <v>0</v>
      </c>
      <c r="L46" s="391">
        <f>SUM(G31:G46)</f>
        <v>0</v>
      </c>
    </row>
    <row r="47" spans="1:12" ht="20.25">
      <c r="A47" s="306"/>
      <c r="B47" s="306"/>
      <c r="C47" s="88"/>
      <c r="D47" s="306"/>
      <c r="E47" s="456"/>
      <c r="F47" s="456"/>
      <c r="G47" s="456"/>
      <c r="H47" s="88"/>
      <c r="I47" s="94"/>
      <c r="J47" s="391"/>
      <c r="K47" s="391"/>
      <c r="L47" s="391"/>
    </row>
    <row r="48" spans="1:9" ht="20.25">
      <c r="A48" s="306"/>
      <c r="B48" s="306"/>
      <c r="C48" s="306"/>
      <c r="D48" s="88">
        <v>66</v>
      </c>
      <c r="E48" s="129"/>
      <c r="F48" s="129"/>
      <c r="G48" s="129"/>
      <c r="H48" s="88"/>
      <c r="I48" s="94"/>
    </row>
    <row r="49" spans="1:9" ht="20.25">
      <c r="A49" s="119" t="s">
        <v>573</v>
      </c>
      <c r="B49" s="119"/>
      <c r="C49" s="119"/>
      <c r="D49" s="119"/>
      <c r="E49" s="119"/>
      <c r="F49" s="119"/>
      <c r="G49" s="119"/>
      <c r="H49" s="119"/>
      <c r="I49" s="119"/>
    </row>
    <row r="50" spans="1:9" ht="20.25">
      <c r="A50" s="494" t="s">
        <v>790</v>
      </c>
      <c r="B50" s="494"/>
      <c r="C50" s="494"/>
      <c r="D50" s="494"/>
      <c r="E50" s="494"/>
      <c r="F50" s="494"/>
      <c r="G50" s="494"/>
      <c r="H50" s="494"/>
      <c r="I50" s="494"/>
    </row>
    <row r="51" spans="1:9" ht="20.25">
      <c r="A51" s="502" t="s">
        <v>791</v>
      </c>
      <c r="B51" s="502"/>
      <c r="C51" s="502"/>
      <c r="D51" s="502"/>
      <c r="E51" s="502"/>
      <c r="F51" s="502"/>
      <c r="G51" s="502"/>
      <c r="H51" s="502"/>
      <c r="I51" s="502"/>
    </row>
    <row r="52" spans="1:9" ht="20.25">
      <c r="A52" s="497" t="s">
        <v>43</v>
      </c>
      <c r="B52" s="469" t="s">
        <v>44</v>
      </c>
      <c r="C52" s="469" t="s">
        <v>45</v>
      </c>
      <c r="D52" s="495" t="s">
        <v>46</v>
      </c>
      <c r="E52" s="467" t="s">
        <v>47</v>
      </c>
      <c r="F52" s="467"/>
      <c r="G52" s="467"/>
      <c r="H52" s="496" t="s">
        <v>49</v>
      </c>
      <c r="I52" s="496" t="s">
        <v>48</v>
      </c>
    </row>
    <row r="53" spans="1:9" ht="20.25">
      <c r="A53" s="497"/>
      <c r="B53" s="469"/>
      <c r="C53" s="469"/>
      <c r="D53" s="495"/>
      <c r="E53" s="96">
        <v>2557</v>
      </c>
      <c r="F53" s="96">
        <v>2558</v>
      </c>
      <c r="G53" s="96">
        <v>2559</v>
      </c>
      <c r="H53" s="467"/>
      <c r="I53" s="467"/>
    </row>
    <row r="54" spans="1:9" ht="20.25">
      <c r="A54" s="271">
        <v>4.1</v>
      </c>
      <c r="B54" s="269" t="s">
        <v>201</v>
      </c>
      <c r="C54" s="82"/>
      <c r="D54" s="83"/>
      <c r="E54" s="87"/>
      <c r="F54" s="87"/>
      <c r="G54" s="87"/>
      <c r="H54" s="82"/>
      <c r="I54" s="87"/>
    </row>
    <row r="55" spans="1:9" ht="20.25">
      <c r="A55" s="123">
        <v>12</v>
      </c>
      <c r="B55" s="81" t="s">
        <v>1318</v>
      </c>
      <c r="C55" s="83" t="s">
        <v>1422</v>
      </c>
      <c r="D55" s="100" t="s">
        <v>1628</v>
      </c>
      <c r="E55" s="154">
        <v>400000</v>
      </c>
      <c r="F55" s="226">
        <v>0</v>
      </c>
      <c r="G55" s="226">
        <v>0</v>
      </c>
      <c r="H55" s="99" t="s">
        <v>1320</v>
      </c>
      <c r="I55" s="82" t="s">
        <v>1405</v>
      </c>
    </row>
    <row r="56" spans="1:9" ht="20.25">
      <c r="A56" s="123"/>
      <c r="B56" s="87"/>
      <c r="C56" s="125" t="s">
        <v>1319</v>
      </c>
      <c r="D56" s="100" t="s">
        <v>1876</v>
      </c>
      <c r="E56" s="87"/>
      <c r="F56" s="124"/>
      <c r="G56" s="124"/>
      <c r="H56" s="82"/>
      <c r="I56" s="87"/>
    </row>
    <row r="57" spans="1:9" ht="21" thickBot="1">
      <c r="A57" s="503" t="s">
        <v>95</v>
      </c>
      <c r="B57" s="504"/>
      <c r="C57" s="504"/>
      <c r="D57" s="505"/>
      <c r="E57" s="246">
        <f>J23+J46+E55</f>
        <v>2580000</v>
      </c>
      <c r="F57" s="246">
        <f>K23+K46</f>
        <v>30000</v>
      </c>
      <c r="G57" s="246">
        <f>L23+L46</f>
        <v>30000</v>
      </c>
      <c r="H57" s="369">
        <f>E57+F57+G57</f>
        <v>2640000</v>
      </c>
      <c r="I57" s="303"/>
    </row>
    <row r="58" spans="1:9" ht="21" thickTop="1">
      <c r="A58" s="306"/>
      <c r="B58" s="306"/>
      <c r="C58" s="306"/>
      <c r="D58" s="306"/>
      <c r="E58" s="342"/>
      <c r="F58" s="342"/>
      <c r="G58" s="342"/>
      <c r="H58" s="455"/>
      <c r="I58" s="94"/>
    </row>
    <row r="59" spans="1:9" ht="20.25">
      <c r="A59" s="119" t="s">
        <v>569</v>
      </c>
      <c r="B59" s="119"/>
      <c r="C59" s="119"/>
      <c r="D59" s="119"/>
      <c r="E59" s="119"/>
      <c r="F59" s="119"/>
      <c r="G59" s="119"/>
      <c r="H59" s="119"/>
      <c r="I59" s="119"/>
    </row>
    <row r="60" spans="1:9" ht="20.25">
      <c r="A60" s="494" t="s">
        <v>790</v>
      </c>
      <c r="B60" s="494"/>
      <c r="C60" s="494"/>
      <c r="D60" s="494"/>
      <c r="E60" s="494"/>
      <c r="F60" s="494"/>
      <c r="G60" s="494"/>
      <c r="H60" s="494"/>
      <c r="I60" s="494"/>
    </row>
    <row r="61" spans="1:9" ht="20.25">
      <c r="A61" s="499" t="s">
        <v>792</v>
      </c>
      <c r="B61" s="499"/>
      <c r="C61" s="499"/>
      <c r="D61" s="499"/>
      <c r="E61" s="499"/>
      <c r="F61" s="499"/>
      <c r="G61" s="499"/>
      <c r="H61" s="499"/>
      <c r="I61" s="499"/>
    </row>
    <row r="62" spans="1:9" ht="20.25">
      <c r="A62" s="497" t="s">
        <v>43</v>
      </c>
      <c r="B62" s="469" t="s">
        <v>44</v>
      </c>
      <c r="C62" s="469" t="s">
        <v>45</v>
      </c>
      <c r="D62" s="495" t="s">
        <v>46</v>
      </c>
      <c r="E62" s="467" t="s">
        <v>47</v>
      </c>
      <c r="F62" s="467"/>
      <c r="G62" s="467"/>
      <c r="H62" s="496" t="s">
        <v>49</v>
      </c>
      <c r="I62" s="496" t="s">
        <v>48</v>
      </c>
    </row>
    <row r="63" spans="1:9" ht="20.25">
      <c r="A63" s="497"/>
      <c r="B63" s="469"/>
      <c r="C63" s="469"/>
      <c r="D63" s="495"/>
      <c r="E63" s="96">
        <v>2557</v>
      </c>
      <c r="F63" s="96">
        <v>2558</v>
      </c>
      <c r="G63" s="96">
        <v>2559</v>
      </c>
      <c r="H63" s="467"/>
      <c r="I63" s="467"/>
    </row>
    <row r="64" spans="1:9" ht="20.25">
      <c r="A64" s="271">
        <v>4.2</v>
      </c>
      <c r="B64" s="269" t="s">
        <v>233</v>
      </c>
      <c r="C64" s="82"/>
      <c r="D64" s="83"/>
      <c r="E64" s="87"/>
      <c r="F64" s="87"/>
      <c r="G64" s="87"/>
      <c r="H64" s="82"/>
      <c r="I64" s="87"/>
    </row>
    <row r="65" spans="1:9" ht="20.25">
      <c r="A65" s="123">
        <v>1</v>
      </c>
      <c r="B65" s="71" t="s">
        <v>1786</v>
      </c>
      <c r="C65" s="82" t="s">
        <v>234</v>
      </c>
      <c r="D65" s="89" t="s">
        <v>1448</v>
      </c>
      <c r="E65" s="132">
        <v>10000</v>
      </c>
      <c r="F65" s="132">
        <v>10000</v>
      </c>
      <c r="G65" s="132">
        <v>10000</v>
      </c>
      <c r="H65" s="82" t="s">
        <v>1615</v>
      </c>
      <c r="I65" s="82" t="s">
        <v>1405</v>
      </c>
    </row>
    <row r="66" spans="1:9" ht="20.25">
      <c r="A66" s="123"/>
      <c r="B66" s="71" t="s">
        <v>1446</v>
      </c>
      <c r="C66" s="82" t="s">
        <v>1447</v>
      </c>
      <c r="D66" s="89" t="s">
        <v>1449</v>
      </c>
      <c r="E66" s="87"/>
      <c r="F66" s="87"/>
      <c r="G66" s="87"/>
      <c r="H66" s="82" t="s">
        <v>1429</v>
      </c>
      <c r="I66" s="82"/>
    </row>
    <row r="67" spans="1:9" ht="20.25">
      <c r="A67" s="123"/>
      <c r="B67" s="71"/>
      <c r="C67" s="82"/>
      <c r="D67" s="89"/>
      <c r="E67" s="87"/>
      <c r="F67" s="87"/>
      <c r="G67" s="87"/>
      <c r="H67" s="82"/>
      <c r="I67" s="82"/>
    </row>
    <row r="68" spans="1:9" ht="20.25">
      <c r="A68" s="123">
        <v>2</v>
      </c>
      <c r="B68" s="87" t="s">
        <v>235</v>
      </c>
      <c r="C68" s="82" t="s">
        <v>1406</v>
      </c>
      <c r="D68" s="83" t="s">
        <v>238</v>
      </c>
      <c r="E68" s="132">
        <v>45000</v>
      </c>
      <c r="F68" s="132">
        <v>45000</v>
      </c>
      <c r="G68" s="132">
        <v>45000</v>
      </c>
      <c r="H68" s="82" t="s">
        <v>1437</v>
      </c>
      <c r="I68" s="82" t="s">
        <v>1405</v>
      </c>
    </row>
    <row r="69" spans="1:9" ht="20.25">
      <c r="A69" s="268"/>
      <c r="B69" s="87" t="s">
        <v>476</v>
      </c>
      <c r="C69" s="82" t="s">
        <v>236</v>
      </c>
      <c r="D69" s="83" t="s">
        <v>545</v>
      </c>
      <c r="E69" s="87"/>
      <c r="F69" s="87"/>
      <c r="G69" s="87"/>
      <c r="H69" s="82" t="s">
        <v>239</v>
      </c>
      <c r="I69" s="87"/>
    </row>
    <row r="70" spans="1:9" ht="20.25">
      <c r="A70" s="268"/>
      <c r="B70" s="87"/>
      <c r="C70" s="82" t="s">
        <v>237</v>
      </c>
      <c r="D70" s="83"/>
      <c r="E70" s="87"/>
      <c r="F70" s="87"/>
      <c r="G70" s="87"/>
      <c r="H70" s="82" t="s">
        <v>240</v>
      </c>
      <c r="I70" s="87"/>
    </row>
    <row r="71" spans="1:9" ht="21" thickBot="1">
      <c r="A71" s="503" t="s">
        <v>95</v>
      </c>
      <c r="B71" s="504"/>
      <c r="C71" s="504"/>
      <c r="D71" s="505"/>
      <c r="E71" s="246">
        <f>SUM(E65:E70)</f>
        <v>55000</v>
      </c>
      <c r="F71" s="246">
        <f>SUM(F65:F70)</f>
        <v>55000</v>
      </c>
      <c r="G71" s="246">
        <f>SUM(G65:G70)</f>
        <v>55000</v>
      </c>
      <c r="H71" s="369">
        <f>E71+F71+G71</f>
        <v>165000</v>
      </c>
      <c r="I71" s="303"/>
    </row>
    <row r="72" ht="21" thickTop="1">
      <c r="D72" s="166" t="s">
        <v>1362</v>
      </c>
    </row>
  </sheetData>
  <sheetProtection/>
  <mergeCells count="41">
    <mergeCell ref="A6:I6"/>
    <mergeCell ref="C62:C63"/>
    <mergeCell ref="D62:D63"/>
    <mergeCell ref="I28:I29"/>
    <mergeCell ref="A27:I27"/>
    <mergeCell ref="A28:A29"/>
    <mergeCell ref="B28:B29"/>
    <mergeCell ref="A60:I60"/>
    <mergeCell ref="A61:I61"/>
    <mergeCell ref="H28:H29"/>
    <mergeCell ref="A1:I1"/>
    <mergeCell ref="A2:I2"/>
    <mergeCell ref="A3:I3"/>
    <mergeCell ref="A26:I26"/>
    <mergeCell ref="C7:C8"/>
    <mergeCell ref="I7:I8"/>
    <mergeCell ref="D7:D8"/>
    <mergeCell ref="E7:G7"/>
    <mergeCell ref="H7:H8"/>
    <mergeCell ref="A5:I5"/>
    <mergeCell ref="A71:D71"/>
    <mergeCell ref="E62:G62"/>
    <mergeCell ref="H62:H63"/>
    <mergeCell ref="I62:I63"/>
    <mergeCell ref="A62:A63"/>
    <mergeCell ref="B62:B63"/>
    <mergeCell ref="A7:A8"/>
    <mergeCell ref="B7:B8"/>
    <mergeCell ref="A57:D57"/>
    <mergeCell ref="C28:C29"/>
    <mergeCell ref="D28:D29"/>
    <mergeCell ref="E52:G52"/>
    <mergeCell ref="H52:H53"/>
    <mergeCell ref="I52:I53"/>
    <mergeCell ref="E28:G28"/>
    <mergeCell ref="A50:I50"/>
    <mergeCell ref="A51:I51"/>
    <mergeCell ref="A52:A53"/>
    <mergeCell ref="B52:B53"/>
    <mergeCell ref="C52:C53"/>
    <mergeCell ref="D52:D53"/>
  </mergeCells>
  <printOptions/>
  <pageMargins left="0.39" right="0.16" top="0.7086614173228347" bottom="0.7480314960629921" header="0.4330708661417323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43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6.421875" style="161" customWidth="1"/>
    <col min="2" max="2" width="30.140625" style="118" customWidth="1"/>
    <col min="3" max="3" width="19.7109375" style="161" customWidth="1"/>
    <col min="4" max="4" width="18.8515625" style="313" customWidth="1"/>
    <col min="5" max="5" width="13.28125" style="118" customWidth="1"/>
    <col min="6" max="7" width="12.7109375" style="118" customWidth="1"/>
    <col min="8" max="8" width="16.28125" style="161" customWidth="1"/>
    <col min="9" max="9" width="11.421875" style="118" customWidth="1"/>
    <col min="10" max="10" width="12.28125" style="118" customWidth="1"/>
    <col min="11" max="11" width="11.7109375" style="118" customWidth="1"/>
    <col min="12" max="12" width="10.8515625" style="118" customWidth="1"/>
    <col min="13" max="16384" width="9.140625" style="118" customWidth="1"/>
  </cols>
  <sheetData>
    <row r="1" spans="1:9" ht="20.25">
      <c r="A1" s="498" t="s">
        <v>1669</v>
      </c>
      <c r="B1" s="498"/>
      <c r="C1" s="498"/>
      <c r="D1" s="498"/>
      <c r="E1" s="498"/>
      <c r="F1" s="498"/>
      <c r="G1" s="498"/>
      <c r="H1" s="498"/>
      <c r="I1" s="498"/>
    </row>
    <row r="2" spans="1:9" ht="20.25">
      <c r="A2" s="498" t="s">
        <v>1670</v>
      </c>
      <c r="B2" s="498"/>
      <c r="C2" s="498"/>
      <c r="D2" s="498"/>
      <c r="E2" s="498"/>
      <c r="F2" s="498"/>
      <c r="G2" s="498"/>
      <c r="H2" s="498"/>
      <c r="I2" s="498"/>
    </row>
    <row r="3" spans="1:9" ht="20.25">
      <c r="A3" s="498" t="s">
        <v>1435</v>
      </c>
      <c r="B3" s="498"/>
      <c r="C3" s="498"/>
      <c r="D3" s="498"/>
      <c r="E3" s="498"/>
      <c r="F3" s="498"/>
      <c r="G3" s="498"/>
      <c r="H3" s="498"/>
      <c r="I3" s="498"/>
    </row>
    <row r="4" spans="1:9" ht="20.25">
      <c r="A4" s="119" t="s">
        <v>572</v>
      </c>
      <c r="B4" s="119"/>
      <c r="C4" s="119"/>
      <c r="D4" s="119"/>
      <c r="E4" s="119"/>
      <c r="F4" s="119"/>
      <c r="G4" s="119"/>
      <c r="H4" s="119"/>
      <c r="I4" s="119"/>
    </row>
    <row r="5" spans="1:9" ht="20.25">
      <c r="A5" s="494" t="s">
        <v>788</v>
      </c>
      <c r="B5" s="494"/>
      <c r="C5" s="494"/>
      <c r="D5" s="494"/>
      <c r="E5" s="494"/>
      <c r="F5" s="494"/>
      <c r="G5" s="494"/>
      <c r="H5" s="494"/>
      <c r="I5" s="494"/>
    </row>
    <row r="6" spans="1:9" ht="20.25">
      <c r="A6" s="494" t="s">
        <v>789</v>
      </c>
      <c r="B6" s="494"/>
      <c r="C6" s="494"/>
      <c r="D6" s="494"/>
      <c r="E6" s="494"/>
      <c r="F6" s="494"/>
      <c r="G6" s="494"/>
      <c r="H6" s="494"/>
      <c r="I6" s="494"/>
    </row>
    <row r="7" spans="1:9" ht="20.25">
      <c r="A7" s="497" t="s">
        <v>43</v>
      </c>
      <c r="B7" s="469" t="s">
        <v>44</v>
      </c>
      <c r="C7" s="469" t="s">
        <v>45</v>
      </c>
      <c r="D7" s="495" t="s">
        <v>46</v>
      </c>
      <c r="E7" s="467" t="s">
        <v>47</v>
      </c>
      <c r="F7" s="467"/>
      <c r="G7" s="467"/>
      <c r="H7" s="496" t="s">
        <v>49</v>
      </c>
      <c r="I7" s="496" t="s">
        <v>48</v>
      </c>
    </row>
    <row r="8" spans="1:9" ht="20.25">
      <c r="A8" s="497"/>
      <c r="B8" s="469"/>
      <c r="C8" s="469"/>
      <c r="D8" s="495"/>
      <c r="E8" s="96">
        <v>2557</v>
      </c>
      <c r="F8" s="96">
        <v>2558</v>
      </c>
      <c r="G8" s="96">
        <v>2559</v>
      </c>
      <c r="H8" s="467"/>
      <c r="I8" s="467"/>
    </row>
    <row r="9" spans="1:9" ht="20.25">
      <c r="A9" s="266">
        <v>5.1</v>
      </c>
      <c r="B9" s="267" t="s">
        <v>1544</v>
      </c>
      <c r="C9" s="122"/>
      <c r="D9" s="309"/>
      <c r="E9" s="131"/>
      <c r="F9" s="131"/>
      <c r="G9" s="131"/>
      <c r="H9" s="122"/>
      <c r="I9" s="131"/>
    </row>
    <row r="10" spans="1:9" ht="20.25">
      <c r="A10" s="268">
        <v>1</v>
      </c>
      <c r="B10" s="87" t="s">
        <v>1407</v>
      </c>
      <c r="C10" s="125" t="s">
        <v>477</v>
      </c>
      <c r="D10" s="310" t="s">
        <v>478</v>
      </c>
      <c r="E10" s="287">
        <v>300000</v>
      </c>
      <c r="F10" s="287">
        <v>0</v>
      </c>
      <c r="G10" s="287">
        <v>0</v>
      </c>
      <c r="H10" s="125" t="s">
        <v>199</v>
      </c>
      <c r="I10" s="125" t="s">
        <v>483</v>
      </c>
    </row>
    <row r="11" spans="1:9" ht="20.25">
      <c r="A11" s="268"/>
      <c r="B11" s="87" t="s">
        <v>1408</v>
      </c>
      <c r="C11" s="125"/>
      <c r="D11" s="310" t="s">
        <v>479</v>
      </c>
      <c r="E11" s="287"/>
      <c r="F11" s="287"/>
      <c r="G11" s="287"/>
      <c r="H11" s="125" t="s">
        <v>200</v>
      </c>
      <c r="I11" s="125"/>
    </row>
    <row r="12" spans="1:9" ht="20.25">
      <c r="A12" s="268">
        <v>2</v>
      </c>
      <c r="B12" s="81" t="s">
        <v>1545</v>
      </c>
      <c r="C12" s="125" t="s">
        <v>198</v>
      </c>
      <c r="D12" s="310" t="s">
        <v>1552</v>
      </c>
      <c r="E12" s="287">
        <v>600000</v>
      </c>
      <c r="F12" s="287">
        <v>0</v>
      </c>
      <c r="G12" s="287">
        <v>0</v>
      </c>
      <c r="H12" s="125" t="s">
        <v>199</v>
      </c>
      <c r="I12" s="125" t="s">
        <v>483</v>
      </c>
    </row>
    <row r="13" spans="1:9" ht="20.25">
      <c r="A13" s="268"/>
      <c r="B13" s="81" t="s">
        <v>1546</v>
      </c>
      <c r="C13" s="125"/>
      <c r="D13" s="310" t="s">
        <v>1553</v>
      </c>
      <c r="E13" s="287"/>
      <c r="F13" s="287"/>
      <c r="G13" s="287"/>
      <c r="H13" s="125" t="s">
        <v>200</v>
      </c>
      <c r="I13" s="125"/>
    </row>
    <row r="14" spans="1:9" ht="20.25">
      <c r="A14" s="268">
        <v>3</v>
      </c>
      <c r="B14" s="81" t="s">
        <v>1547</v>
      </c>
      <c r="C14" s="125" t="s">
        <v>1550</v>
      </c>
      <c r="D14" s="310" t="s">
        <v>1554</v>
      </c>
      <c r="E14" s="124">
        <v>100000</v>
      </c>
      <c r="F14" s="287">
        <v>0</v>
      </c>
      <c r="G14" s="287">
        <v>0</v>
      </c>
      <c r="H14" s="125" t="s">
        <v>277</v>
      </c>
      <c r="I14" s="125" t="s">
        <v>1543</v>
      </c>
    </row>
    <row r="15" spans="1:9" ht="20.25">
      <c r="A15" s="268"/>
      <c r="B15" s="81" t="s">
        <v>1548</v>
      </c>
      <c r="C15" s="125" t="s">
        <v>1551</v>
      </c>
      <c r="D15" s="310" t="s">
        <v>1555</v>
      </c>
      <c r="E15" s="287"/>
      <c r="F15" s="287"/>
      <c r="G15" s="287"/>
      <c r="H15" s="125" t="s">
        <v>1557</v>
      </c>
      <c r="I15" s="125" t="s">
        <v>83</v>
      </c>
    </row>
    <row r="16" spans="1:9" ht="20.25">
      <c r="A16" s="268"/>
      <c r="B16" s="87" t="s">
        <v>1549</v>
      </c>
      <c r="C16" s="125" t="s">
        <v>1652</v>
      </c>
      <c r="D16" s="310" t="s">
        <v>1556</v>
      </c>
      <c r="E16" s="287"/>
      <c r="F16" s="287"/>
      <c r="G16" s="287"/>
      <c r="H16" s="125" t="s">
        <v>1558</v>
      </c>
      <c r="I16" s="125"/>
    </row>
    <row r="17" spans="1:9" ht="20.25">
      <c r="A17" s="268">
        <v>4</v>
      </c>
      <c r="B17" s="87" t="s">
        <v>1559</v>
      </c>
      <c r="C17" s="125" t="s">
        <v>1561</v>
      </c>
      <c r="D17" s="310" t="s">
        <v>1563</v>
      </c>
      <c r="E17" s="287">
        <v>100000</v>
      </c>
      <c r="F17" s="287">
        <v>0</v>
      </c>
      <c r="G17" s="287">
        <v>0</v>
      </c>
      <c r="H17" s="125" t="s">
        <v>277</v>
      </c>
      <c r="I17" s="125" t="s">
        <v>1543</v>
      </c>
    </row>
    <row r="18" spans="1:9" ht="20.25">
      <c r="A18" s="268"/>
      <c r="B18" s="137" t="s">
        <v>1560</v>
      </c>
      <c r="C18" s="125" t="s">
        <v>1562</v>
      </c>
      <c r="D18" s="310" t="s">
        <v>1564</v>
      </c>
      <c r="E18" s="287"/>
      <c r="F18" s="287"/>
      <c r="G18" s="287"/>
      <c r="H18" s="125" t="s">
        <v>1557</v>
      </c>
      <c r="I18" s="125" t="s">
        <v>83</v>
      </c>
    </row>
    <row r="19" spans="1:9" ht="20.25">
      <c r="A19" s="268"/>
      <c r="B19" s="87"/>
      <c r="C19" s="133"/>
      <c r="D19" s="311" t="s">
        <v>1565</v>
      </c>
      <c r="E19" s="287"/>
      <c r="F19" s="287"/>
      <c r="G19" s="287"/>
      <c r="H19" s="125" t="s">
        <v>1558</v>
      </c>
      <c r="I19" s="125"/>
    </row>
    <row r="20" spans="1:9" ht="20.25">
      <c r="A20" s="268">
        <v>5</v>
      </c>
      <c r="B20" s="87" t="s">
        <v>600</v>
      </c>
      <c r="C20" s="125" t="s">
        <v>601</v>
      </c>
      <c r="D20" s="310" t="s">
        <v>602</v>
      </c>
      <c r="E20" s="287">
        <v>100000</v>
      </c>
      <c r="F20" s="287">
        <v>0</v>
      </c>
      <c r="G20" s="287">
        <v>0</v>
      </c>
      <c r="H20" s="125" t="s">
        <v>277</v>
      </c>
      <c r="I20" s="125" t="s">
        <v>1543</v>
      </c>
    </row>
    <row r="21" spans="1:9" ht="20.25">
      <c r="A21" s="87"/>
      <c r="B21" s="87"/>
      <c r="C21" s="118"/>
      <c r="D21" s="411"/>
      <c r="E21" s="411"/>
      <c r="F21" s="87"/>
      <c r="H21" s="125" t="s">
        <v>1557</v>
      </c>
      <c r="I21" s="125" t="s">
        <v>83</v>
      </c>
    </row>
    <row r="22" spans="1:9" ht="20.25">
      <c r="A22" s="268">
        <v>6</v>
      </c>
      <c r="B22" s="81" t="s">
        <v>1029</v>
      </c>
      <c r="C22" s="125" t="s">
        <v>1530</v>
      </c>
      <c r="D22" s="310" t="s">
        <v>1531</v>
      </c>
      <c r="E22" s="287">
        <v>50000</v>
      </c>
      <c r="F22" s="287">
        <v>0</v>
      </c>
      <c r="G22" s="287">
        <v>0</v>
      </c>
      <c r="H22" s="125" t="s">
        <v>277</v>
      </c>
      <c r="I22" s="125" t="s">
        <v>1543</v>
      </c>
    </row>
    <row r="23" spans="1:9" ht="20.25">
      <c r="A23" s="268"/>
      <c r="B23" s="81"/>
      <c r="C23" s="125"/>
      <c r="D23" s="140" t="s">
        <v>1435</v>
      </c>
      <c r="E23" s="289"/>
      <c r="F23" s="287"/>
      <c r="G23" s="287"/>
      <c r="H23" s="125" t="s">
        <v>1557</v>
      </c>
      <c r="I23" s="125" t="s">
        <v>83</v>
      </c>
    </row>
    <row r="24" spans="1:12" ht="20.25">
      <c r="A24" s="127"/>
      <c r="B24" s="95"/>
      <c r="C24" s="127"/>
      <c r="D24" s="312"/>
      <c r="E24" s="324"/>
      <c r="F24" s="288"/>
      <c r="G24" s="288"/>
      <c r="H24" s="127" t="s">
        <v>1558</v>
      </c>
      <c r="I24" s="127"/>
      <c r="J24" s="391">
        <f>SUM(E10:E24)</f>
        <v>1250000</v>
      </c>
      <c r="K24" s="391">
        <f>SUM(F10:F24)</f>
        <v>0</v>
      </c>
      <c r="L24" s="391">
        <f>SUM(G10:G24)</f>
        <v>0</v>
      </c>
    </row>
    <row r="25" spans="1:9" ht="20.25">
      <c r="A25" s="275"/>
      <c r="B25" s="94"/>
      <c r="C25" s="130"/>
      <c r="D25" s="89" t="s">
        <v>1028</v>
      </c>
      <c r="E25" s="380"/>
      <c r="F25" s="94"/>
      <c r="G25" s="94"/>
      <c r="H25" s="130"/>
      <c r="I25" s="94"/>
    </row>
    <row r="26" spans="1:9" ht="20.25">
      <c r="A26" s="119" t="s">
        <v>572</v>
      </c>
      <c r="B26" s="119"/>
      <c r="C26" s="119"/>
      <c r="D26" s="119"/>
      <c r="E26" s="119"/>
      <c r="F26" s="119"/>
      <c r="G26" s="119"/>
      <c r="H26" s="119"/>
      <c r="I26" s="119"/>
    </row>
    <row r="27" spans="1:9" ht="20.25">
      <c r="A27" s="494" t="s">
        <v>788</v>
      </c>
      <c r="B27" s="494"/>
      <c r="C27" s="494"/>
      <c r="D27" s="494"/>
      <c r="E27" s="494"/>
      <c r="F27" s="494"/>
      <c r="G27" s="494"/>
      <c r="H27" s="494"/>
      <c r="I27" s="494"/>
    </row>
    <row r="28" spans="1:9" ht="20.25">
      <c r="A28" s="494" t="s">
        <v>789</v>
      </c>
      <c r="B28" s="494"/>
      <c r="C28" s="494"/>
      <c r="D28" s="494"/>
      <c r="E28" s="494"/>
      <c r="F28" s="494"/>
      <c r="G28" s="494"/>
      <c r="H28" s="494"/>
      <c r="I28" s="494"/>
    </row>
    <row r="29" spans="1:9" ht="20.25">
      <c r="A29" s="497" t="s">
        <v>43</v>
      </c>
      <c r="B29" s="469" t="s">
        <v>44</v>
      </c>
      <c r="C29" s="469" t="s">
        <v>45</v>
      </c>
      <c r="D29" s="495" t="s">
        <v>46</v>
      </c>
      <c r="E29" s="467" t="s">
        <v>47</v>
      </c>
      <c r="F29" s="467"/>
      <c r="G29" s="467"/>
      <c r="H29" s="496" t="s">
        <v>49</v>
      </c>
      <c r="I29" s="496" t="s">
        <v>48</v>
      </c>
    </row>
    <row r="30" spans="1:9" ht="20.25">
      <c r="A30" s="497"/>
      <c r="B30" s="469"/>
      <c r="C30" s="469"/>
      <c r="D30" s="495"/>
      <c r="E30" s="96">
        <v>2557</v>
      </c>
      <c r="F30" s="96">
        <v>2558</v>
      </c>
      <c r="G30" s="96">
        <v>2559</v>
      </c>
      <c r="H30" s="467"/>
      <c r="I30" s="467"/>
    </row>
    <row r="31" spans="1:9" ht="20.25">
      <c r="A31" s="266">
        <v>5.1</v>
      </c>
      <c r="B31" s="267" t="s">
        <v>1544</v>
      </c>
      <c r="C31" s="122"/>
      <c r="D31" s="309"/>
      <c r="E31" s="131"/>
      <c r="F31" s="131"/>
      <c r="G31" s="131"/>
      <c r="H31" s="122"/>
      <c r="I31" s="131"/>
    </row>
    <row r="32" spans="1:9" ht="20.25">
      <c r="A32" s="268">
        <v>7</v>
      </c>
      <c r="B32" s="87" t="s">
        <v>1025</v>
      </c>
      <c r="C32" s="125" t="s">
        <v>1530</v>
      </c>
      <c r="D32" s="310" t="s">
        <v>1531</v>
      </c>
      <c r="E32" s="287">
        <v>50000</v>
      </c>
      <c r="F32" s="287">
        <v>0</v>
      </c>
      <c r="G32" s="287">
        <v>0</v>
      </c>
      <c r="H32" s="125" t="s">
        <v>277</v>
      </c>
      <c r="I32" s="125" t="s">
        <v>1543</v>
      </c>
    </row>
    <row r="33" spans="1:9" ht="20.25">
      <c r="A33" s="268"/>
      <c r="B33" s="87"/>
      <c r="C33" s="125"/>
      <c r="D33" s="140" t="s">
        <v>1435</v>
      </c>
      <c r="E33" s="287"/>
      <c r="F33" s="287"/>
      <c r="G33" s="289"/>
      <c r="H33" s="125" t="s">
        <v>1557</v>
      </c>
      <c r="I33" s="125" t="s">
        <v>83</v>
      </c>
    </row>
    <row r="34" spans="1:9" ht="20.25">
      <c r="A34" s="268"/>
      <c r="B34" s="87"/>
      <c r="C34" s="125"/>
      <c r="D34" s="310"/>
      <c r="E34" s="287"/>
      <c r="F34" s="287"/>
      <c r="G34" s="289"/>
      <c r="H34" s="125" t="s">
        <v>1558</v>
      </c>
      <c r="I34" s="125"/>
    </row>
    <row r="35" spans="1:9" ht="20.25">
      <c r="A35" s="268">
        <v>8</v>
      </c>
      <c r="B35" s="81" t="s">
        <v>331</v>
      </c>
      <c r="C35" s="125" t="s">
        <v>1026</v>
      </c>
      <c r="D35" s="310" t="s">
        <v>329</v>
      </c>
      <c r="E35" s="287">
        <v>40000</v>
      </c>
      <c r="F35" s="287">
        <v>0</v>
      </c>
      <c r="G35" s="287">
        <v>0</v>
      </c>
      <c r="H35" s="125" t="s">
        <v>277</v>
      </c>
      <c r="I35" s="125" t="s">
        <v>1543</v>
      </c>
    </row>
    <row r="36" spans="1:9" ht="20.25">
      <c r="A36" s="268"/>
      <c r="B36" s="81"/>
      <c r="C36" s="125" t="s">
        <v>1027</v>
      </c>
      <c r="D36" s="140" t="s">
        <v>330</v>
      </c>
      <c r="E36" s="287"/>
      <c r="F36" s="287"/>
      <c r="G36" s="287"/>
      <c r="H36" s="125" t="s">
        <v>1557</v>
      </c>
      <c r="I36" s="125" t="s">
        <v>83</v>
      </c>
    </row>
    <row r="37" spans="1:9" ht="20.25">
      <c r="A37" s="268"/>
      <c r="B37" s="81"/>
      <c r="C37" s="125"/>
      <c r="D37" s="310"/>
      <c r="E37" s="124"/>
      <c r="F37" s="287"/>
      <c r="G37" s="287"/>
      <c r="H37" s="125" t="s">
        <v>1558</v>
      </c>
      <c r="I37" s="125"/>
    </row>
    <row r="38" spans="1:9" ht="20.25">
      <c r="A38" s="268"/>
      <c r="B38" s="81"/>
      <c r="C38" s="125"/>
      <c r="D38" s="310"/>
      <c r="E38" s="287"/>
      <c r="F38" s="287"/>
      <c r="G38" s="287"/>
      <c r="H38" s="125"/>
      <c r="I38" s="125"/>
    </row>
    <row r="39" spans="1:9" ht="20.25">
      <c r="A39" s="268"/>
      <c r="B39" s="87"/>
      <c r="C39" s="125"/>
      <c r="D39" s="310"/>
      <c r="E39" s="287"/>
      <c r="F39" s="287"/>
      <c r="G39" s="287"/>
      <c r="H39" s="125"/>
      <c r="I39" s="125"/>
    </row>
    <row r="40" spans="1:9" ht="20.25">
      <c r="A40" s="268"/>
      <c r="B40" s="87"/>
      <c r="C40" s="125"/>
      <c r="D40" s="310"/>
      <c r="E40" s="287"/>
      <c r="F40" s="287"/>
      <c r="G40" s="287"/>
      <c r="H40" s="125"/>
      <c r="I40" s="125"/>
    </row>
    <row r="41" spans="1:9" ht="20.25">
      <c r="A41" s="268"/>
      <c r="B41" s="137"/>
      <c r="C41" s="125"/>
      <c r="D41" s="310"/>
      <c r="E41" s="287"/>
      <c r="F41" s="287"/>
      <c r="G41" s="287"/>
      <c r="H41" s="125"/>
      <c r="I41" s="125"/>
    </row>
    <row r="42" spans="1:9" ht="20.25">
      <c r="A42" s="268"/>
      <c r="B42" s="87"/>
      <c r="C42" s="133"/>
      <c r="D42" s="311"/>
      <c r="E42" s="287"/>
      <c r="F42" s="287"/>
      <c r="G42" s="287"/>
      <c r="H42" s="125"/>
      <c r="I42" s="125"/>
    </row>
    <row r="43" spans="1:9" ht="20.25">
      <c r="A43" s="268"/>
      <c r="B43" s="87"/>
      <c r="C43" s="125"/>
      <c r="D43" s="310"/>
      <c r="E43" s="287"/>
      <c r="F43" s="287"/>
      <c r="G43" s="287"/>
      <c r="H43" s="125"/>
      <c r="I43" s="125"/>
    </row>
    <row r="44" spans="1:9" ht="20.25">
      <c r="A44" s="268"/>
      <c r="B44" s="87"/>
      <c r="C44" s="125"/>
      <c r="D44" s="310"/>
      <c r="E44" s="287"/>
      <c r="F44" s="287"/>
      <c r="G44" s="287"/>
      <c r="H44" s="125"/>
      <c r="I44" s="125"/>
    </row>
    <row r="45" spans="1:9" ht="20.25">
      <c r="A45" s="125"/>
      <c r="B45" s="87"/>
      <c r="C45" s="125"/>
      <c r="D45" s="311"/>
      <c r="F45" s="287"/>
      <c r="G45" s="287"/>
      <c r="H45" s="125"/>
      <c r="I45" s="125"/>
    </row>
    <row r="46" spans="1:12" ht="20.25">
      <c r="A46" s="274"/>
      <c r="B46" s="87"/>
      <c r="C46" s="125"/>
      <c r="D46" s="311"/>
      <c r="E46" s="287"/>
      <c r="F46" s="287"/>
      <c r="G46" s="287"/>
      <c r="H46" s="125"/>
      <c r="I46" s="125"/>
      <c r="J46" s="420">
        <f>SUM(E31:E46)</f>
        <v>90000</v>
      </c>
      <c r="K46" s="391">
        <f>SUM(F32:F46)</f>
        <v>0</v>
      </c>
      <c r="L46" s="391">
        <f>SUM(G32:G46)</f>
        <v>0</v>
      </c>
    </row>
    <row r="47" spans="1:9" s="299" customFormat="1" ht="21" thickBot="1">
      <c r="A47" s="506" t="s">
        <v>95</v>
      </c>
      <c r="B47" s="507"/>
      <c r="C47" s="507"/>
      <c r="D47" s="508"/>
      <c r="E47" s="412">
        <f>J24+J46</f>
        <v>1340000</v>
      </c>
      <c r="F47" s="402">
        <f>SUM(K24+K46)</f>
        <v>0</v>
      </c>
      <c r="G47" s="402">
        <f>SUM(L24+L46)</f>
        <v>0</v>
      </c>
      <c r="H47" s="444">
        <f>E47+F47+G47</f>
        <v>1340000</v>
      </c>
      <c r="I47" s="405"/>
    </row>
    <row r="48" spans="1:9" ht="21" thickTop="1">
      <c r="A48" s="275"/>
      <c r="B48" s="94"/>
      <c r="C48" s="130"/>
      <c r="D48" s="89" t="s">
        <v>675</v>
      </c>
      <c r="E48" s="380"/>
      <c r="F48" s="94"/>
      <c r="G48" s="94"/>
      <c r="H48" s="130"/>
      <c r="I48" s="94"/>
    </row>
    <row r="49" spans="1:9" ht="20.25">
      <c r="A49" s="275"/>
      <c r="B49" s="94"/>
      <c r="C49" s="130"/>
      <c r="D49" s="97"/>
      <c r="E49" s="94"/>
      <c r="F49" s="94"/>
      <c r="G49" s="94"/>
      <c r="H49" s="130"/>
      <c r="I49" s="94"/>
    </row>
    <row r="50" spans="1:9" ht="20.25">
      <c r="A50" s="275"/>
      <c r="B50" s="94"/>
      <c r="C50" s="130"/>
      <c r="D50" s="118"/>
      <c r="E50" s="94"/>
      <c r="F50" s="94"/>
      <c r="G50" s="94"/>
      <c r="H50" s="130"/>
      <c r="I50" s="94"/>
    </row>
    <row r="51" spans="1:9" ht="20.25">
      <c r="A51" s="275"/>
      <c r="B51" s="94"/>
      <c r="C51" s="130"/>
      <c r="D51" s="97"/>
      <c r="E51" s="94"/>
      <c r="F51" s="94"/>
      <c r="G51" s="94"/>
      <c r="H51" s="130"/>
      <c r="I51" s="94"/>
    </row>
    <row r="52" spans="1:9" ht="20.25">
      <c r="A52" s="275"/>
      <c r="B52" s="94"/>
      <c r="C52" s="130"/>
      <c r="D52" s="97"/>
      <c r="E52" s="94"/>
      <c r="F52" s="94"/>
      <c r="G52" s="94"/>
      <c r="H52" s="130"/>
      <c r="I52" s="94"/>
    </row>
    <row r="53" spans="1:9" ht="20.25">
      <c r="A53" s="275"/>
      <c r="B53" s="94"/>
      <c r="C53" s="130"/>
      <c r="D53" s="97"/>
      <c r="E53" s="94"/>
      <c r="F53" s="94"/>
      <c r="G53" s="94"/>
      <c r="H53" s="130"/>
      <c r="I53" s="94"/>
    </row>
    <row r="54" spans="1:9" ht="20.25">
      <c r="A54" s="275"/>
      <c r="B54" s="94"/>
      <c r="C54" s="130"/>
      <c r="D54" s="97"/>
      <c r="E54" s="94"/>
      <c r="F54" s="94"/>
      <c r="G54" s="94"/>
      <c r="H54" s="130"/>
      <c r="I54" s="94"/>
    </row>
    <row r="55" spans="1:9" ht="20.25">
      <c r="A55" s="275"/>
      <c r="B55" s="94"/>
      <c r="C55" s="130"/>
      <c r="D55" s="97"/>
      <c r="E55" s="94"/>
      <c r="F55" s="94"/>
      <c r="G55" s="94"/>
      <c r="H55" s="130"/>
      <c r="I55" s="94"/>
    </row>
    <row r="56" spans="1:9" ht="20.25">
      <c r="A56" s="275"/>
      <c r="B56" s="94"/>
      <c r="C56" s="130"/>
      <c r="D56" s="97"/>
      <c r="E56" s="94"/>
      <c r="F56" s="94"/>
      <c r="G56" s="94"/>
      <c r="H56" s="130"/>
      <c r="I56" s="94"/>
    </row>
    <row r="57" spans="1:9" ht="20.25">
      <c r="A57" s="275"/>
      <c r="B57" s="94"/>
      <c r="C57" s="130"/>
      <c r="D57" s="97"/>
      <c r="E57" s="94"/>
      <c r="F57" s="94"/>
      <c r="G57" s="94"/>
      <c r="H57" s="130"/>
      <c r="I57" s="94"/>
    </row>
    <row r="58" spans="1:9" ht="20.25">
      <c r="A58" s="275"/>
      <c r="B58" s="94"/>
      <c r="C58" s="130"/>
      <c r="D58" s="97"/>
      <c r="E58" s="94"/>
      <c r="F58" s="94"/>
      <c r="G58" s="94"/>
      <c r="H58" s="130"/>
      <c r="I58" s="94"/>
    </row>
    <row r="59" spans="1:9" ht="20.25">
      <c r="A59" s="275"/>
      <c r="B59" s="94"/>
      <c r="C59" s="130"/>
      <c r="D59" s="97"/>
      <c r="E59" s="94"/>
      <c r="F59" s="94"/>
      <c r="G59" s="94"/>
      <c r="H59" s="130"/>
      <c r="I59" s="94"/>
    </row>
    <row r="60" spans="1:9" ht="20.25">
      <c r="A60" s="275"/>
      <c r="B60" s="94"/>
      <c r="C60" s="130"/>
      <c r="D60" s="97"/>
      <c r="E60" s="94"/>
      <c r="F60" s="94"/>
      <c r="G60" s="94"/>
      <c r="H60" s="130"/>
      <c r="I60" s="94"/>
    </row>
    <row r="61" spans="1:9" ht="20.25">
      <c r="A61" s="275"/>
      <c r="B61" s="94"/>
      <c r="C61" s="130"/>
      <c r="D61" s="97"/>
      <c r="E61" s="94"/>
      <c r="F61" s="94"/>
      <c r="G61" s="94"/>
      <c r="H61" s="130"/>
      <c r="I61" s="94"/>
    </row>
    <row r="62" spans="1:9" ht="20.25">
      <c r="A62" s="275"/>
      <c r="B62" s="94"/>
      <c r="C62" s="130"/>
      <c r="D62" s="97"/>
      <c r="E62" s="94"/>
      <c r="F62" s="94"/>
      <c r="G62" s="94"/>
      <c r="H62" s="130"/>
      <c r="I62" s="94"/>
    </row>
    <row r="63" spans="1:9" ht="20.25">
      <c r="A63" s="130"/>
      <c r="B63" s="94"/>
      <c r="C63" s="130"/>
      <c r="D63" s="97"/>
      <c r="E63" s="94"/>
      <c r="F63" s="94"/>
      <c r="G63" s="94"/>
      <c r="H63" s="130"/>
      <c r="I63" s="94"/>
    </row>
    <row r="64" spans="1:9" ht="20.25">
      <c r="A64" s="130"/>
      <c r="B64" s="94"/>
      <c r="C64" s="130"/>
      <c r="D64" s="97"/>
      <c r="E64" s="94"/>
      <c r="F64" s="94"/>
      <c r="G64" s="94"/>
      <c r="H64" s="130"/>
      <c r="I64" s="94"/>
    </row>
    <row r="65" spans="1:9" ht="20.25">
      <c r="A65" s="130"/>
      <c r="B65" s="94"/>
      <c r="C65" s="130"/>
      <c r="D65" s="97"/>
      <c r="E65" s="94"/>
      <c r="F65" s="94"/>
      <c r="G65" s="94"/>
      <c r="H65" s="130"/>
      <c r="I65" s="94"/>
    </row>
    <row r="66" spans="1:9" ht="20.25">
      <c r="A66" s="130"/>
      <c r="B66" s="94"/>
      <c r="C66" s="130"/>
      <c r="D66" s="97"/>
      <c r="E66" s="94"/>
      <c r="F66" s="94"/>
      <c r="G66" s="94"/>
      <c r="H66" s="130"/>
      <c r="I66" s="94"/>
    </row>
    <row r="67" spans="1:9" ht="20.25">
      <c r="A67" s="130"/>
      <c r="B67" s="94"/>
      <c r="C67" s="130"/>
      <c r="D67" s="97"/>
      <c r="E67" s="94"/>
      <c r="F67" s="94"/>
      <c r="G67" s="94"/>
      <c r="H67" s="130"/>
      <c r="I67" s="94"/>
    </row>
    <row r="68" spans="1:9" ht="20.25">
      <c r="A68" s="130"/>
      <c r="B68" s="94"/>
      <c r="C68" s="130"/>
      <c r="D68" s="97"/>
      <c r="E68" s="94"/>
      <c r="F68" s="94"/>
      <c r="G68" s="94"/>
      <c r="H68" s="130"/>
      <c r="I68" s="94"/>
    </row>
    <row r="69" spans="1:9" ht="20.25">
      <c r="A69" s="130"/>
      <c r="B69" s="94"/>
      <c r="C69" s="130"/>
      <c r="D69" s="97"/>
      <c r="E69" s="94"/>
      <c r="F69" s="94"/>
      <c r="G69" s="94"/>
      <c r="H69" s="130"/>
      <c r="I69" s="94"/>
    </row>
    <row r="70" spans="1:9" ht="20.25">
      <c r="A70" s="130"/>
      <c r="B70" s="94"/>
      <c r="C70" s="130"/>
      <c r="D70" s="97"/>
      <c r="E70" s="94"/>
      <c r="F70" s="94"/>
      <c r="G70" s="94"/>
      <c r="H70" s="130"/>
      <c r="I70" s="94"/>
    </row>
    <row r="71" spans="1:9" ht="20.25">
      <c r="A71" s="130"/>
      <c r="B71" s="94"/>
      <c r="C71" s="130"/>
      <c r="D71" s="97"/>
      <c r="E71" s="94"/>
      <c r="F71" s="94"/>
      <c r="G71" s="94"/>
      <c r="H71" s="130"/>
      <c r="I71" s="94"/>
    </row>
    <row r="72" spans="1:9" ht="20.25">
      <c r="A72" s="130"/>
      <c r="B72" s="94"/>
      <c r="C72" s="130"/>
      <c r="D72" s="97"/>
      <c r="E72" s="94"/>
      <c r="F72" s="94"/>
      <c r="G72" s="94"/>
      <c r="H72" s="130"/>
      <c r="I72" s="94"/>
    </row>
    <row r="73" spans="1:9" ht="20.25">
      <c r="A73" s="130"/>
      <c r="B73" s="94"/>
      <c r="C73" s="130"/>
      <c r="D73" s="97"/>
      <c r="E73" s="94"/>
      <c r="F73" s="94"/>
      <c r="G73" s="94"/>
      <c r="H73" s="130"/>
      <c r="I73" s="94"/>
    </row>
    <row r="74" spans="1:9" ht="20.25">
      <c r="A74" s="130"/>
      <c r="B74" s="94"/>
      <c r="C74" s="130"/>
      <c r="D74" s="97"/>
      <c r="E74" s="94"/>
      <c r="F74" s="94"/>
      <c r="G74" s="94"/>
      <c r="H74" s="130"/>
      <c r="I74" s="94"/>
    </row>
    <row r="75" spans="1:9" ht="20.25">
      <c r="A75" s="130"/>
      <c r="B75" s="94"/>
      <c r="C75" s="130"/>
      <c r="D75" s="97"/>
      <c r="E75" s="94"/>
      <c r="F75" s="94"/>
      <c r="G75" s="94"/>
      <c r="H75" s="130"/>
      <c r="I75" s="94"/>
    </row>
    <row r="76" spans="1:9" ht="20.25">
      <c r="A76" s="130"/>
      <c r="B76" s="94"/>
      <c r="C76" s="130"/>
      <c r="D76" s="97"/>
      <c r="E76" s="94"/>
      <c r="F76" s="94"/>
      <c r="G76" s="94"/>
      <c r="H76" s="130"/>
      <c r="I76" s="94"/>
    </row>
    <row r="77" spans="1:9" ht="20.25">
      <c r="A77" s="130"/>
      <c r="B77" s="94"/>
      <c r="C77" s="130"/>
      <c r="D77" s="97"/>
      <c r="E77" s="94"/>
      <c r="F77" s="94"/>
      <c r="G77" s="94"/>
      <c r="H77" s="130"/>
      <c r="I77" s="94"/>
    </row>
    <row r="78" spans="1:9" ht="20.25">
      <c r="A78" s="130"/>
      <c r="B78" s="94"/>
      <c r="C78" s="130"/>
      <c r="D78" s="97"/>
      <c r="E78" s="94"/>
      <c r="F78" s="94"/>
      <c r="G78" s="94"/>
      <c r="H78" s="130"/>
      <c r="I78" s="94"/>
    </row>
    <row r="79" spans="1:9" ht="20.25">
      <c r="A79" s="130"/>
      <c r="B79" s="94"/>
      <c r="C79" s="130"/>
      <c r="D79" s="97"/>
      <c r="E79" s="94"/>
      <c r="F79" s="94"/>
      <c r="G79" s="94"/>
      <c r="H79" s="130"/>
      <c r="I79" s="94"/>
    </row>
    <row r="80" spans="1:9" ht="20.25">
      <c r="A80" s="130"/>
      <c r="B80" s="94"/>
      <c r="C80" s="130"/>
      <c r="D80" s="97"/>
      <c r="E80" s="94"/>
      <c r="F80" s="94"/>
      <c r="G80" s="94"/>
      <c r="H80" s="130"/>
      <c r="I80" s="94"/>
    </row>
    <row r="81" spans="1:9" ht="20.25">
      <c r="A81" s="130"/>
      <c r="B81" s="94"/>
      <c r="C81" s="130"/>
      <c r="D81" s="97"/>
      <c r="E81" s="94"/>
      <c r="F81" s="94"/>
      <c r="G81" s="94"/>
      <c r="H81" s="130"/>
      <c r="I81" s="94"/>
    </row>
    <row r="82" spans="1:9" ht="20.25">
      <c r="A82" s="130"/>
      <c r="B82" s="94"/>
      <c r="C82" s="130"/>
      <c r="D82" s="97"/>
      <c r="E82" s="94"/>
      <c r="F82" s="94"/>
      <c r="G82" s="94"/>
      <c r="H82" s="130"/>
      <c r="I82" s="94"/>
    </row>
    <row r="83" spans="1:9" ht="20.25">
      <c r="A83" s="130"/>
      <c r="B83" s="94"/>
      <c r="C83" s="130"/>
      <c r="D83" s="97"/>
      <c r="E83" s="94"/>
      <c r="F83" s="94"/>
      <c r="G83" s="94"/>
      <c r="H83" s="130"/>
      <c r="I83" s="94"/>
    </row>
    <row r="84" spans="1:9" ht="20.25">
      <c r="A84" s="130"/>
      <c r="B84" s="94"/>
      <c r="C84" s="130"/>
      <c r="D84" s="97"/>
      <c r="E84" s="94"/>
      <c r="F84" s="94"/>
      <c r="G84" s="94"/>
      <c r="H84" s="130"/>
      <c r="I84" s="94"/>
    </row>
    <row r="85" spans="1:9" ht="20.25">
      <c r="A85" s="130"/>
      <c r="B85" s="94"/>
      <c r="C85" s="130"/>
      <c r="D85" s="97"/>
      <c r="E85" s="94"/>
      <c r="F85" s="94"/>
      <c r="G85" s="94"/>
      <c r="H85" s="130"/>
      <c r="I85" s="94"/>
    </row>
    <row r="86" spans="1:9" ht="20.25">
      <c r="A86" s="130"/>
      <c r="B86" s="94"/>
      <c r="C86" s="130"/>
      <c r="D86" s="97"/>
      <c r="E86" s="94"/>
      <c r="F86" s="94"/>
      <c r="G86" s="94"/>
      <c r="H86" s="130"/>
      <c r="I86" s="94"/>
    </row>
    <row r="87" spans="1:9" ht="20.25">
      <c r="A87" s="130"/>
      <c r="B87" s="94"/>
      <c r="C87" s="130"/>
      <c r="D87" s="97"/>
      <c r="E87" s="94"/>
      <c r="F87" s="94"/>
      <c r="G87" s="94"/>
      <c r="H87" s="130"/>
      <c r="I87" s="94"/>
    </row>
    <row r="88" spans="1:9" ht="20.25">
      <c r="A88" s="130"/>
      <c r="B88" s="94"/>
      <c r="C88" s="130"/>
      <c r="D88" s="97"/>
      <c r="E88" s="94"/>
      <c r="F88" s="94"/>
      <c r="G88" s="94"/>
      <c r="H88" s="130"/>
      <c r="I88" s="94"/>
    </row>
    <row r="89" spans="1:9" ht="20.25">
      <c r="A89" s="130"/>
      <c r="B89" s="94"/>
      <c r="C89" s="130"/>
      <c r="D89" s="97"/>
      <c r="E89" s="94"/>
      <c r="F89" s="94"/>
      <c r="G89" s="94"/>
      <c r="H89" s="130"/>
      <c r="I89" s="94"/>
    </row>
    <row r="90" spans="1:9" ht="20.25">
      <c r="A90" s="130"/>
      <c r="B90" s="94"/>
      <c r="C90" s="130"/>
      <c r="D90" s="97"/>
      <c r="E90" s="94"/>
      <c r="F90" s="94"/>
      <c r="G90" s="94"/>
      <c r="H90" s="130"/>
      <c r="I90" s="94"/>
    </row>
    <row r="91" spans="1:9" ht="20.25">
      <c r="A91" s="130"/>
      <c r="B91" s="94"/>
      <c r="C91" s="130"/>
      <c r="D91" s="97"/>
      <c r="E91" s="94"/>
      <c r="F91" s="94"/>
      <c r="G91" s="94"/>
      <c r="H91" s="130"/>
      <c r="I91" s="94"/>
    </row>
    <row r="92" spans="1:9" ht="20.25">
      <c r="A92" s="130"/>
      <c r="B92" s="94"/>
      <c r="C92" s="130"/>
      <c r="D92" s="97"/>
      <c r="E92" s="94"/>
      <c r="F92" s="94"/>
      <c r="G92" s="94"/>
      <c r="H92" s="130"/>
      <c r="I92" s="94"/>
    </row>
    <row r="93" spans="1:9" ht="20.25">
      <c r="A93" s="130"/>
      <c r="B93" s="94"/>
      <c r="C93" s="130"/>
      <c r="D93" s="97"/>
      <c r="E93" s="94"/>
      <c r="F93" s="94"/>
      <c r="G93" s="94"/>
      <c r="H93" s="130"/>
      <c r="I93" s="94"/>
    </row>
    <row r="94" spans="1:9" ht="20.25">
      <c r="A94" s="130"/>
      <c r="B94" s="94"/>
      <c r="C94" s="130"/>
      <c r="D94" s="97"/>
      <c r="E94" s="94"/>
      <c r="F94" s="94"/>
      <c r="G94" s="94"/>
      <c r="H94" s="130"/>
      <c r="I94" s="94"/>
    </row>
    <row r="95" spans="1:9" ht="20.25">
      <c r="A95" s="130"/>
      <c r="B95" s="94"/>
      <c r="C95" s="130"/>
      <c r="D95" s="97"/>
      <c r="E95" s="94"/>
      <c r="F95" s="94"/>
      <c r="G95" s="94"/>
      <c r="H95" s="130"/>
      <c r="I95" s="94"/>
    </row>
    <row r="96" spans="1:9" ht="20.25">
      <c r="A96" s="130"/>
      <c r="B96" s="94"/>
      <c r="C96" s="130"/>
      <c r="D96" s="97"/>
      <c r="E96" s="94"/>
      <c r="F96" s="94"/>
      <c r="G96" s="94"/>
      <c r="H96" s="130"/>
      <c r="I96" s="94"/>
    </row>
    <row r="97" spans="1:9" ht="20.25">
      <c r="A97" s="130"/>
      <c r="B97" s="94"/>
      <c r="C97" s="130"/>
      <c r="D97" s="97"/>
      <c r="E97" s="94"/>
      <c r="F97" s="94"/>
      <c r="G97" s="94"/>
      <c r="H97" s="130"/>
      <c r="I97" s="94"/>
    </row>
    <row r="98" spans="1:9" ht="20.25">
      <c r="A98" s="130"/>
      <c r="B98" s="94"/>
      <c r="C98" s="130"/>
      <c r="D98" s="97"/>
      <c r="E98" s="94"/>
      <c r="F98" s="94"/>
      <c r="G98" s="94"/>
      <c r="H98" s="130"/>
      <c r="I98" s="94"/>
    </row>
    <row r="99" spans="1:9" ht="20.25">
      <c r="A99" s="130"/>
      <c r="B99" s="94"/>
      <c r="C99" s="130"/>
      <c r="D99" s="97"/>
      <c r="E99" s="94"/>
      <c r="F99" s="94"/>
      <c r="G99" s="94"/>
      <c r="H99" s="130"/>
      <c r="I99" s="94"/>
    </row>
    <row r="100" spans="1:9" ht="20.25">
      <c r="A100" s="130"/>
      <c r="B100" s="94"/>
      <c r="C100" s="130"/>
      <c r="D100" s="97"/>
      <c r="E100" s="94"/>
      <c r="F100" s="94"/>
      <c r="G100" s="94"/>
      <c r="H100" s="130"/>
      <c r="I100" s="94"/>
    </row>
    <row r="101" spans="1:9" ht="20.25">
      <c r="A101" s="130"/>
      <c r="B101" s="94"/>
      <c r="C101" s="130"/>
      <c r="D101" s="97"/>
      <c r="E101" s="94"/>
      <c r="F101" s="94"/>
      <c r="G101" s="94"/>
      <c r="H101" s="130"/>
      <c r="I101" s="94"/>
    </row>
    <row r="102" spans="1:9" ht="20.25">
      <c r="A102" s="130"/>
      <c r="B102" s="94"/>
      <c r="C102" s="130"/>
      <c r="D102" s="97"/>
      <c r="E102" s="94"/>
      <c r="F102" s="94"/>
      <c r="G102" s="94"/>
      <c r="H102" s="130"/>
      <c r="I102" s="94"/>
    </row>
    <row r="103" spans="1:9" ht="20.25">
      <c r="A103" s="130"/>
      <c r="B103" s="94"/>
      <c r="C103" s="130"/>
      <c r="D103" s="97"/>
      <c r="E103" s="94"/>
      <c r="F103" s="94"/>
      <c r="G103" s="94"/>
      <c r="H103" s="130"/>
      <c r="I103" s="94"/>
    </row>
    <row r="104" spans="1:9" ht="20.25">
      <c r="A104" s="130"/>
      <c r="B104" s="94"/>
      <c r="C104" s="130"/>
      <c r="D104" s="97"/>
      <c r="E104" s="94"/>
      <c r="F104" s="94"/>
      <c r="G104" s="94"/>
      <c r="H104" s="130"/>
      <c r="I104" s="94"/>
    </row>
    <row r="105" spans="1:9" ht="20.25">
      <c r="A105" s="130"/>
      <c r="B105" s="94"/>
      <c r="C105" s="130"/>
      <c r="D105" s="97"/>
      <c r="E105" s="94"/>
      <c r="F105" s="94"/>
      <c r="G105" s="94"/>
      <c r="H105" s="130"/>
      <c r="I105" s="94"/>
    </row>
    <row r="106" spans="1:9" ht="20.25">
      <c r="A106" s="130"/>
      <c r="B106" s="94"/>
      <c r="C106" s="130"/>
      <c r="D106" s="97"/>
      <c r="E106" s="94"/>
      <c r="F106" s="94"/>
      <c r="G106" s="94"/>
      <c r="H106" s="130"/>
      <c r="I106" s="94"/>
    </row>
    <row r="107" spans="1:9" ht="20.25">
      <c r="A107" s="130"/>
      <c r="B107" s="94"/>
      <c r="C107" s="130"/>
      <c r="D107" s="97"/>
      <c r="E107" s="94"/>
      <c r="F107" s="94"/>
      <c r="G107" s="94"/>
      <c r="H107" s="130"/>
      <c r="I107" s="94"/>
    </row>
    <row r="108" spans="1:9" ht="20.25">
      <c r="A108" s="130"/>
      <c r="B108" s="94"/>
      <c r="C108" s="130"/>
      <c r="D108" s="97"/>
      <c r="E108" s="94"/>
      <c r="F108" s="94"/>
      <c r="G108" s="94"/>
      <c r="H108" s="130"/>
      <c r="I108" s="94"/>
    </row>
    <row r="109" spans="1:9" ht="20.25">
      <c r="A109" s="130"/>
      <c r="B109" s="94"/>
      <c r="C109" s="130"/>
      <c r="D109" s="97"/>
      <c r="E109" s="94"/>
      <c r="F109" s="94"/>
      <c r="G109" s="94"/>
      <c r="H109" s="130"/>
      <c r="I109" s="94"/>
    </row>
    <row r="110" spans="1:9" ht="20.25">
      <c r="A110" s="130"/>
      <c r="B110" s="94"/>
      <c r="C110" s="130"/>
      <c r="D110" s="97"/>
      <c r="E110" s="94"/>
      <c r="F110" s="94"/>
      <c r="G110" s="94"/>
      <c r="H110" s="130"/>
      <c r="I110" s="94"/>
    </row>
    <row r="111" spans="1:9" ht="20.25">
      <c r="A111" s="130"/>
      <c r="B111" s="94"/>
      <c r="C111" s="130"/>
      <c r="D111" s="97"/>
      <c r="E111" s="94"/>
      <c r="F111" s="94"/>
      <c r="G111" s="94"/>
      <c r="H111" s="130"/>
      <c r="I111" s="94"/>
    </row>
    <row r="112" spans="1:9" ht="20.25">
      <c r="A112" s="130"/>
      <c r="B112" s="94"/>
      <c r="C112" s="130"/>
      <c r="D112" s="97"/>
      <c r="E112" s="94"/>
      <c r="F112" s="94"/>
      <c r="G112" s="94"/>
      <c r="H112" s="130"/>
      <c r="I112" s="94"/>
    </row>
    <row r="113" spans="1:9" ht="20.25">
      <c r="A113" s="130"/>
      <c r="B113" s="94"/>
      <c r="C113" s="130"/>
      <c r="D113" s="97"/>
      <c r="E113" s="94"/>
      <c r="F113" s="94"/>
      <c r="G113" s="94"/>
      <c r="H113" s="130"/>
      <c r="I113" s="94"/>
    </row>
    <row r="114" spans="1:9" ht="20.25">
      <c r="A114" s="130"/>
      <c r="B114" s="94"/>
      <c r="C114" s="130"/>
      <c r="D114" s="97"/>
      <c r="E114" s="94"/>
      <c r="F114" s="94"/>
      <c r="G114" s="94"/>
      <c r="H114" s="130"/>
      <c r="I114" s="94"/>
    </row>
    <row r="115" spans="1:9" ht="20.25">
      <c r="A115" s="130"/>
      <c r="B115" s="94"/>
      <c r="C115" s="130"/>
      <c r="D115" s="97"/>
      <c r="E115" s="94"/>
      <c r="F115" s="94"/>
      <c r="G115" s="94"/>
      <c r="H115" s="130"/>
      <c r="I115" s="94"/>
    </row>
    <row r="116" spans="1:9" ht="20.25">
      <c r="A116" s="130"/>
      <c r="B116" s="94"/>
      <c r="C116" s="130"/>
      <c r="D116" s="97"/>
      <c r="E116" s="94"/>
      <c r="F116" s="94"/>
      <c r="G116" s="94"/>
      <c r="H116" s="130"/>
      <c r="I116" s="94"/>
    </row>
    <row r="117" spans="1:9" ht="20.25">
      <c r="A117" s="130"/>
      <c r="B117" s="94"/>
      <c r="C117" s="130"/>
      <c r="D117" s="97"/>
      <c r="E117" s="94"/>
      <c r="F117" s="94"/>
      <c r="G117" s="94"/>
      <c r="H117" s="130"/>
      <c r="I117" s="94"/>
    </row>
    <row r="118" spans="1:9" ht="20.25">
      <c r="A118" s="130"/>
      <c r="B118" s="94"/>
      <c r="C118" s="130"/>
      <c r="D118" s="97"/>
      <c r="E118" s="94"/>
      <c r="F118" s="94"/>
      <c r="G118" s="94"/>
      <c r="H118" s="130"/>
      <c r="I118" s="94"/>
    </row>
    <row r="119" spans="1:9" ht="20.25">
      <c r="A119" s="130"/>
      <c r="B119" s="94"/>
      <c r="C119" s="130"/>
      <c r="D119" s="97"/>
      <c r="E119" s="94"/>
      <c r="F119" s="94"/>
      <c r="G119" s="94"/>
      <c r="H119" s="130"/>
      <c r="I119" s="94"/>
    </row>
    <row r="120" spans="1:9" ht="20.25">
      <c r="A120" s="130"/>
      <c r="B120" s="94"/>
      <c r="C120" s="130"/>
      <c r="D120" s="97"/>
      <c r="E120" s="94"/>
      <c r="F120" s="94"/>
      <c r="G120" s="94"/>
      <c r="H120" s="130"/>
      <c r="I120" s="94"/>
    </row>
    <row r="121" spans="1:9" ht="20.25">
      <c r="A121" s="130"/>
      <c r="B121" s="94"/>
      <c r="C121" s="130"/>
      <c r="D121" s="97"/>
      <c r="E121" s="94"/>
      <c r="F121" s="94"/>
      <c r="G121" s="94"/>
      <c r="H121" s="130"/>
      <c r="I121" s="94"/>
    </row>
    <row r="122" spans="1:9" ht="20.25">
      <c r="A122" s="130"/>
      <c r="B122" s="94"/>
      <c r="C122" s="130"/>
      <c r="D122" s="97"/>
      <c r="E122" s="94"/>
      <c r="F122" s="94"/>
      <c r="G122" s="94"/>
      <c r="H122" s="130"/>
      <c r="I122" s="94"/>
    </row>
    <row r="123" spans="1:9" ht="20.25">
      <c r="A123" s="130"/>
      <c r="B123" s="94"/>
      <c r="C123" s="130"/>
      <c r="D123" s="97"/>
      <c r="E123" s="94"/>
      <c r="F123" s="94"/>
      <c r="G123" s="94"/>
      <c r="H123" s="130"/>
      <c r="I123" s="94"/>
    </row>
    <row r="124" spans="1:9" ht="20.25">
      <c r="A124" s="130"/>
      <c r="B124" s="94"/>
      <c r="C124" s="130"/>
      <c r="D124" s="97"/>
      <c r="E124" s="94"/>
      <c r="F124" s="94"/>
      <c r="G124" s="94"/>
      <c r="H124" s="130"/>
      <c r="I124" s="94"/>
    </row>
    <row r="125" spans="1:9" ht="20.25">
      <c r="A125" s="130"/>
      <c r="B125" s="94"/>
      <c r="C125" s="130"/>
      <c r="D125" s="97"/>
      <c r="E125" s="94"/>
      <c r="F125" s="94"/>
      <c r="G125" s="94"/>
      <c r="H125" s="130"/>
      <c r="I125" s="94"/>
    </row>
    <row r="126" spans="1:9" ht="20.25">
      <c r="A126" s="130"/>
      <c r="B126" s="94"/>
      <c r="C126" s="130"/>
      <c r="D126" s="97"/>
      <c r="E126" s="94"/>
      <c r="F126" s="94"/>
      <c r="G126" s="94"/>
      <c r="H126" s="130"/>
      <c r="I126" s="94"/>
    </row>
    <row r="127" spans="1:9" ht="20.25">
      <c r="A127" s="130"/>
      <c r="B127" s="94"/>
      <c r="C127" s="130"/>
      <c r="D127" s="97"/>
      <c r="E127" s="94"/>
      <c r="F127" s="94"/>
      <c r="G127" s="94"/>
      <c r="H127" s="130"/>
      <c r="I127" s="94"/>
    </row>
    <row r="128" spans="1:9" ht="20.25">
      <c r="A128" s="130"/>
      <c r="B128" s="94"/>
      <c r="C128" s="130"/>
      <c r="D128" s="97"/>
      <c r="E128" s="94"/>
      <c r="F128" s="94"/>
      <c r="G128" s="94"/>
      <c r="H128" s="130"/>
      <c r="I128" s="94"/>
    </row>
    <row r="129" spans="1:9" ht="20.25">
      <c r="A129" s="130"/>
      <c r="B129" s="94"/>
      <c r="C129" s="130"/>
      <c r="D129" s="97"/>
      <c r="E129" s="94"/>
      <c r="F129" s="94"/>
      <c r="G129" s="94"/>
      <c r="H129" s="130"/>
      <c r="I129" s="94"/>
    </row>
    <row r="130" spans="1:9" ht="20.25">
      <c r="A130" s="130"/>
      <c r="B130" s="94"/>
      <c r="C130" s="130"/>
      <c r="D130" s="97"/>
      <c r="E130" s="94"/>
      <c r="F130" s="94"/>
      <c r="G130" s="94"/>
      <c r="H130" s="130"/>
      <c r="I130" s="94"/>
    </row>
    <row r="131" spans="1:9" ht="20.25">
      <c r="A131" s="130"/>
      <c r="B131" s="94"/>
      <c r="C131" s="130"/>
      <c r="D131" s="97"/>
      <c r="E131" s="94"/>
      <c r="F131" s="94"/>
      <c r="G131" s="94"/>
      <c r="H131" s="130"/>
      <c r="I131" s="94"/>
    </row>
    <row r="132" spans="1:9" ht="20.25">
      <c r="A132" s="130"/>
      <c r="B132" s="94"/>
      <c r="C132" s="130"/>
      <c r="D132" s="97"/>
      <c r="E132" s="94"/>
      <c r="F132" s="94"/>
      <c r="G132" s="94"/>
      <c r="H132" s="130"/>
      <c r="I132" s="94"/>
    </row>
    <row r="133" spans="1:9" ht="20.25">
      <c r="A133" s="130"/>
      <c r="B133" s="94"/>
      <c r="C133" s="130"/>
      <c r="D133" s="97"/>
      <c r="E133" s="94"/>
      <c r="F133" s="94"/>
      <c r="G133" s="94"/>
      <c r="H133" s="130"/>
      <c r="I133" s="94"/>
    </row>
    <row r="134" spans="1:9" ht="20.25">
      <c r="A134" s="130"/>
      <c r="B134" s="94"/>
      <c r="C134" s="130"/>
      <c r="D134" s="97"/>
      <c r="E134" s="94"/>
      <c r="F134" s="94"/>
      <c r="G134" s="94"/>
      <c r="H134" s="130"/>
      <c r="I134" s="94"/>
    </row>
    <row r="135" spans="1:9" ht="20.25">
      <c r="A135" s="130"/>
      <c r="B135" s="94"/>
      <c r="C135" s="130"/>
      <c r="D135" s="97"/>
      <c r="E135" s="94"/>
      <c r="F135" s="94"/>
      <c r="G135" s="94"/>
      <c r="H135" s="130"/>
      <c r="I135" s="94"/>
    </row>
    <row r="136" spans="1:9" ht="20.25">
      <c r="A136" s="130"/>
      <c r="B136" s="94"/>
      <c r="C136" s="130"/>
      <c r="D136" s="97"/>
      <c r="E136" s="94"/>
      <c r="F136" s="94"/>
      <c r="G136" s="94"/>
      <c r="H136" s="130"/>
      <c r="I136" s="94"/>
    </row>
    <row r="137" spans="1:9" ht="20.25">
      <c r="A137" s="130"/>
      <c r="B137" s="94"/>
      <c r="C137" s="130"/>
      <c r="D137" s="97"/>
      <c r="E137" s="94"/>
      <c r="F137" s="94"/>
      <c r="G137" s="94"/>
      <c r="H137" s="130"/>
      <c r="I137" s="94"/>
    </row>
    <row r="138" spans="1:9" ht="20.25">
      <c r="A138" s="130"/>
      <c r="B138" s="94"/>
      <c r="C138" s="130"/>
      <c r="D138" s="97"/>
      <c r="E138" s="94"/>
      <c r="F138" s="94"/>
      <c r="G138" s="94"/>
      <c r="H138" s="130"/>
      <c r="I138" s="94"/>
    </row>
    <row r="139" spans="1:9" ht="20.25">
      <c r="A139" s="130"/>
      <c r="B139" s="94"/>
      <c r="C139" s="130"/>
      <c r="D139" s="97"/>
      <c r="E139" s="94"/>
      <c r="F139" s="94"/>
      <c r="G139" s="94"/>
      <c r="H139" s="130"/>
      <c r="I139" s="94"/>
    </row>
    <row r="140" spans="1:9" ht="20.25">
      <c r="A140" s="130"/>
      <c r="B140" s="94"/>
      <c r="C140" s="130"/>
      <c r="D140" s="97"/>
      <c r="E140" s="94"/>
      <c r="F140" s="94"/>
      <c r="G140" s="94"/>
      <c r="H140" s="130"/>
      <c r="I140" s="94"/>
    </row>
    <row r="141" spans="1:9" ht="20.25">
      <c r="A141" s="130"/>
      <c r="B141" s="94"/>
      <c r="C141" s="130"/>
      <c r="D141" s="97"/>
      <c r="E141" s="94"/>
      <c r="F141" s="94"/>
      <c r="G141" s="94"/>
      <c r="H141" s="130"/>
      <c r="I141" s="94"/>
    </row>
    <row r="142" spans="1:9" ht="20.25">
      <c r="A142" s="130"/>
      <c r="B142" s="94"/>
      <c r="C142" s="130"/>
      <c r="D142" s="97"/>
      <c r="E142" s="94"/>
      <c r="F142" s="94"/>
      <c r="G142" s="94"/>
      <c r="H142" s="130"/>
      <c r="I142" s="94"/>
    </row>
    <row r="143" spans="1:9" ht="20.25">
      <c r="A143" s="130"/>
      <c r="B143" s="94"/>
      <c r="C143" s="130"/>
      <c r="D143" s="97"/>
      <c r="E143" s="94"/>
      <c r="F143" s="94"/>
      <c r="G143" s="94"/>
      <c r="H143" s="130"/>
      <c r="I143" s="94"/>
    </row>
    <row r="144" spans="1:9" ht="20.25">
      <c r="A144" s="130"/>
      <c r="B144" s="94"/>
      <c r="C144" s="130"/>
      <c r="D144" s="97"/>
      <c r="E144" s="94"/>
      <c r="F144" s="94"/>
      <c r="G144" s="94"/>
      <c r="H144" s="130"/>
      <c r="I144" s="94"/>
    </row>
    <row r="145" spans="1:9" ht="20.25">
      <c r="A145" s="130"/>
      <c r="B145" s="94"/>
      <c r="C145" s="130"/>
      <c r="D145" s="97"/>
      <c r="E145" s="94"/>
      <c r="F145" s="94"/>
      <c r="G145" s="94"/>
      <c r="H145" s="130"/>
      <c r="I145" s="94"/>
    </row>
    <row r="146" spans="1:9" ht="20.25">
      <c r="A146" s="130"/>
      <c r="B146" s="94"/>
      <c r="C146" s="130"/>
      <c r="D146" s="97"/>
      <c r="E146" s="94"/>
      <c r="F146" s="94"/>
      <c r="G146" s="94"/>
      <c r="H146" s="130"/>
      <c r="I146" s="94"/>
    </row>
    <row r="147" spans="1:9" ht="20.25">
      <c r="A147" s="130"/>
      <c r="B147" s="94"/>
      <c r="C147" s="130"/>
      <c r="D147" s="97"/>
      <c r="E147" s="94"/>
      <c r="F147" s="94"/>
      <c r="G147" s="94"/>
      <c r="H147" s="130"/>
      <c r="I147" s="94"/>
    </row>
    <row r="148" spans="1:9" ht="20.25">
      <c r="A148" s="130"/>
      <c r="B148" s="94"/>
      <c r="C148" s="130"/>
      <c r="D148" s="97"/>
      <c r="E148" s="94"/>
      <c r="F148" s="94"/>
      <c r="G148" s="94"/>
      <c r="H148" s="130"/>
      <c r="I148" s="94"/>
    </row>
    <row r="149" spans="1:9" ht="20.25">
      <c r="A149" s="130"/>
      <c r="B149" s="94"/>
      <c r="C149" s="130"/>
      <c r="D149" s="97"/>
      <c r="E149" s="94"/>
      <c r="F149" s="94"/>
      <c r="G149" s="94"/>
      <c r="H149" s="130"/>
      <c r="I149" s="94"/>
    </row>
    <row r="150" spans="1:9" ht="20.25">
      <c r="A150" s="130"/>
      <c r="B150" s="94"/>
      <c r="C150" s="130"/>
      <c r="D150" s="97"/>
      <c r="E150" s="94"/>
      <c r="F150" s="94"/>
      <c r="G150" s="94"/>
      <c r="H150" s="130"/>
      <c r="I150" s="94"/>
    </row>
    <row r="151" spans="1:9" ht="20.25">
      <c r="A151" s="130"/>
      <c r="B151" s="94"/>
      <c r="C151" s="130"/>
      <c r="D151" s="97"/>
      <c r="E151" s="94"/>
      <c r="F151" s="94"/>
      <c r="G151" s="94"/>
      <c r="H151" s="130"/>
      <c r="I151" s="94"/>
    </row>
    <row r="152" spans="1:9" ht="20.25">
      <c r="A152" s="130"/>
      <c r="B152" s="94"/>
      <c r="C152" s="130"/>
      <c r="D152" s="97"/>
      <c r="E152" s="94"/>
      <c r="F152" s="94"/>
      <c r="G152" s="94"/>
      <c r="H152" s="130"/>
      <c r="I152" s="94"/>
    </row>
    <row r="153" spans="1:9" ht="20.25">
      <c r="A153" s="130"/>
      <c r="B153" s="94"/>
      <c r="C153" s="130"/>
      <c r="D153" s="97"/>
      <c r="E153" s="94"/>
      <c r="F153" s="94"/>
      <c r="G153" s="94"/>
      <c r="H153" s="130"/>
      <c r="I153" s="94"/>
    </row>
    <row r="154" spans="1:9" ht="20.25">
      <c r="A154" s="130"/>
      <c r="B154" s="94"/>
      <c r="C154" s="130"/>
      <c r="D154" s="97"/>
      <c r="E154" s="94"/>
      <c r="F154" s="94"/>
      <c r="G154" s="94"/>
      <c r="H154" s="130"/>
      <c r="I154" s="94"/>
    </row>
    <row r="155" spans="1:9" ht="20.25">
      <c r="A155" s="130"/>
      <c r="B155" s="94"/>
      <c r="C155" s="130"/>
      <c r="D155" s="97"/>
      <c r="E155" s="94"/>
      <c r="F155" s="94"/>
      <c r="G155" s="94"/>
      <c r="H155" s="130"/>
      <c r="I155" s="94"/>
    </row>
    <row r="156" spans="1:9" ht="20.25">
      <c r="A156" s="130"/>
      <c r="B156" s="94"/>
      <c r="C156" s="130"/>
      <c r="D156" s="97"/>
      <c r="E156" s="94"/>
      <c r="F156" s="94"/>
      <c r="G156" s="94"/>
      <c r="H156" s="130"/>
      <c r="I156" s="94"/>
    </row>
    <row r="157" spans="1:9" ht="20.25">
      <c r="A157" s="130"/>
      <c r="B157" s="94"/>
      <c r="C157" s="130"/>
      <c r="D157" s="97"/>
      <c r="E157" s="94"/>
      <c r="F157" s="94"/>
      <c r="G157" s="94"/>
      <c r="H157" s="130"/>
      <c r="I157" s="94"/>
    </row>
    <row r="158" spans="1:9" ht="20.25">
      <c r="A158" s="130"/>
      <c r="B158" s="94"/>
      <c r="C158" s="130"/>
      <c r="D158" s="97"/>
      <c r="E158" s="94"/>
      <c r="F158" s="94"/>
      <c r="G158" s="94"/>
      <c r="H158" s="130"/>
      <c r="I158" s="94"/>
    </row>
    <row r="159" spans="1:9" ht="20.25">
      <c r="A159" s="130"/>
      <c r="B159" s="94"/>
      <c r="C159" s="130"/>
      <c r="D159" s="97"/>
      <c r="E159" s="94"/>
      <c r="F159" s="94"/>
      <c r="G159" s="94"/>
      <c r="H159" s="130"/>
      <c r="I159" s="94"/>
    </row>
    <row r="160" spans="1:9" ht="20.25">
      <c r="A160" s="130"/>
      <c r="B160" s="94"/>
      <c r="C160" s="130"/>
      <c r="D160" s="97"/>
      <c r="E160" s="94"/>
      <c r="F160" s="94"/>
      <c r="G160" s="94"/>
      <c r="H160" s="130"/>
      <c r="I160" s="94"/>
    </row>
    <row r="161" spans="1:9" ht="20.25">
      <c r="A161" s="130"/>
      <c r="B161" s="94"/>
      <c r="C161" s="130"/>
      <c r="D161" s="97"/>
      <c r="E161" s="94"/>
      <c r="F161" s="94"/>
      <c r="G161" s="94"/>
      <c r="H161" s="130"/>
      <c r="I161" s="94"/>
    </row>
    <row r="162" spans="1:9" ht="20.25">
      <c r="A162" s="130"/>
      <c r="B162" s="94"/>
      <c r="C162" s="130"/>
      <c r="D162" s="97"/>
      <c r="E162" s="94"/>
      <c r="F162" s="94"/>
      <c r="G162" s="94"/>
      <c r="H162" s="130"/>
      <c r="I162" s="94"/>
    </row>
    <row r="163" spans="1:9" ht="20.25">
      <c r="A163" s="130"/>
      <c r="B163" s="94"/>
      <c r="C163" s="130"/>
      <c r="D163" s="97"/>
      <c r="E163" s="94"/>
      <c r="F163" s="94"/>
      <c r="G163" s="94"/>
      <c r="H163" s="130"/>
      <c r="I163" s="94"/>
    </row>
    <row r="164" spans="1:9" ht="20.25">
      <c r="A164" s="130"/>
      <c r="B164" s="94"/>
      <c r="C164" s="130"/>
      <c r="D164" s="97"/>
      <c r="E164" s="94"/>
      <c r="F164" s="94"/>
      <c r="G164" s="94"/>
      <c r="H164" s="130"/>
      <c r="I164" s="94"/>
    </row>
    <row r="165" spans="1:9" ht="20.25">
      <c r="A165" s="130"/>
      <c r="B165" s="94"/>
      <c r="C165" s="130"/>
      <c r="D165" s="97"/>
      <c r="E165" s="94"/>
      <c r="F165" s="94"/>
      <c r="G165" s="94"/>
      <c r="H165" s="130"/>
      <c r="I165" s="94"/>
    </row>
    <row r="166" spans="1:9" ht="20.25">
      <c r="A166" s="130"/>
      <c r="B166" s="94"/>
      <c r="C166" s="130"/>
      <c r="D166" s="97"/>
      <c r="E166" s="94"/>
      <c r="F166" s="94"/>
      <c r="G166" s="94"/>
      <c r="H166" s="130"/>
      <c r="I166" s="94"/>
    </row>
    <row r="167" spans="1:9" ht="20.25">
      <c r="A167" s="130"/>
      <c r="B167" s="94"/>
      <c r="C167" s="130"/>
      <c r="D167" s="97"/>
      <c r="E167" s="94"/>
      <c r="F167" s="94"/>
      <c r="G167" s="94"/>
      <c r="H167" s="130"/>
      <c r="I167" s="94"/>
    </row>
    <row r="168" spans="1:9" ht="20.25">
      <c r="A168" s="130"/>
      <c r="B168" s="94"/>
      <c r="C168" s="130"/>
      <c r="D168" s="97"/>
      <c r="E168" s="94"/>
      <c r="F168" s="94"/>
      <c r="G168" s="94"/>
      <c r="H168" s="130"/>
      <c r="I168" s="94"/>
    </row>
    <row r="169" spans="1:9" ht="20.25">
      <c r="A169" s="130"/>
      <c r="B169" s="94"/>
      <c r="C169" s="130"/>
      <c r="D169" s="97"/>
      <c r="E169" s="94"/>
      <c r="F169" s="94"/>
      <c r="G169" s="94"/>
      <c r="H169" s="130"/>
      <c r="I169" s="94"/>
    </row>
    <row r="170" spans="1:9" ht="20.25">
      <c r="A170" s="130"/>
      <c r="B170" s="94"/>
      <c r="C170" s="130"/>
      <c r="D170" s="97"/>
      <c r="E170" s="94"/>
      <c r="F170" s="94"/>
      <c r="G170" s="94"/>
      <c r="H170" s="130"/>
      <c r="I170" s="94"/>
    </row>
    <row r="171" spans="1:9" ht="20.25">
      <c r="A171" s="130"/>
      <c r="B171" s="94"/>
      <c r="C171" s="130"/>
      <c r="D171" s="97"/>
      <c r="E171" s="94"/>
      <c r="F171" s="94"/>
      <c r="G171" s="94"/>
      <c r="H171" s="130"/>
      <c r="I171" s="94"/>
    </row>
    <row r="172" spans="1:9" ht="20.25">
      <c r="A172" s="130"/>
      <c r="B172" s="94"/>
      <c r="C172" s="130"/>
      <c r="D172" s="97"/>
      <c r="E172" s="94"/>
      <c r="F172" s="94"/>
      <c r="G172" s="94"/>
      <c r="H172" s="130"/>
      <c r="I172" s="94"/>
    </row>
    <row r="173" spans="1:9" ht="20.25">
      <c r="A173" s="130"/>
      <c r="B173" s="94"/>
      <c r="C173" s="130"/>
      <c r="D173" s="97"/>
      <c r="E173" s="94"/>
      <c r="F173" s="94"/>
      <c r="G173" s="94"/>
      <c r="H173" s="130"/>
      <c r="I173" s="94"/>
    </row>
    <row r="174" spans="1:9" ht="20.25">
      <c r="A174" s="130"/>
      <c r="B174" s="94"/>
      <c r="C174" s="130"/>
      <c r="D174" s="97"/>
      <c r="E174" s="94"/>
      <c r="F174" s="94"/>
      <c r="G174" s="94"/>
      <c r="H174" s="130"/>
      <c r="I174" s="94"/>
    </row>
    <row r="175" spans="1:9" ht="20.25">
      <c r="A175" s="130"/>
      <c r="B175" s="94"/>
      <c r="C175" s="130"/>
      <c r="D175" s="97"/>
      <c r="E175" s="94"/>
      <c r="F175" s="94"/>
      <c r="G175" s="94"/>
      <c r="H175" s="130"/>
      <c r="I175" s="94"/>
    </row>
    <row r="176" spans="1:9" ht="20.25">
      <c r="A176" s="130"/>
      <c r="B176" s="94"/>
      <c r="C176" s="130"/>
      <c r="D176" s="97"/>
      <c r="E176" s="94"/>
      <c r="F176" s="94"/>
      <c r="G176" s="94"/>
      <c r="H176" s="130"/>
      <c r="I176" s="94"/>
    </row>
    <row r="177" spans="1:9" ht="20.25">
      <c r="A177" s="130"/>
      <c r="B177" s="94"/>
      <c r="C177" s="130"/>
      <c r="D177" s="97"/>
      <c r="E177" s="94"/>
      <c r="F177" s="94"/>
      <c r="G177" s="94"/>
      <c r="H177" s="130"/>
      <c r="I177" s="94"/>
    </row>
    <row r="178" spans="1:9" ht="20.25">
      <c r="A178" s="130"/>
      <c r="B178" s="94"/>
      <c r="C178" s="130"/>
      <c r="D178" s="97"/>
      <c r="E178" s="94"/>
      <c r="F178" s="94"/>
      <c r="G178" s="94"/>
      <c r="H178" s="130"/>
      <c r="I178" s="94"/>
    </row>
    <row r="179" spans="1:9" ht="20.25">
      <c r="A179" s="130"/>
      <c r="B179" s="94"/>
      <c r="C179" s="130"/>
      <c r="D179" s="97"/>
      <c r="E179" s="94"/>
      <c r="F179" s="94"/>
      <c r="G179" s="94"/>
      <c r="H179" s="130"/>
      <c r="I179" s="94"/>
    </row>
    <row r="180" spans="1:9" ht="20.25">
      <c r="A180" s="130"/>
      <c r="B180" s="94"/>
      <c r="C180" s="130"/>
      <c r="D180" s="97"/>
      <c r="E180" s="94"/>
      <c r="F180" s="94"/>
      <c r="G180" s="94"/>
      <c r="H180" s="130"/>
      <c r="I180" s="94"/>
    </row>
    <row r="181" spans="1:9" ht="20.25">
      <c r="A181" s="130"/>
      <c r="B181" s="94"/>
      <c r="C181" s="130"/>
      <c r="D181" s="97"/>
      <c r="E181" s="94"/>
      <c r="F181" s="94"/>
      <c r="G181" s="94"/>
      <c r="H181" s="130"/>
      <c r="I181" s="94"/>
    </row>
    <row r="182" spans="1:9" ht="20.25">
      <c r="A182" s="130"/>
      <c r="B182" s="94"/>
      <c r="C182" s="130"/>
      <c r="D182" s="97"/>
      <c r="E182" s="94"/>
      <c r="F182" s="94"/>
      <c r="G182" s="94"/>
      <c r="H182" s="130"/>
      <c r="I182" s="94"/>
    </row>
    <row r="183" spans="1:9" ht="20.25">
      <c r="A183" s="130"/>
      <c r="B183" s="94"/>
      <c r="C183" s="130"/>
      <c r="D183" s="97"/>
      <c r="E183" s="94"/>
      <c r="F183" s="94"/>
      <c r="G183" s="94"/>
      <c r="H183" s="130"/>
      <c r="I183" s="94"/>
    </row>
    <row r="184" spans="1:9" ht="20.25">
      <c r="A184" s="130"/>
      <c r="B184" s="94"/>
      <c r="C184" s="130"/>
      <c r="D184" s="97"/>
      <c r="E184" s="94"/>
      <c r="F184" s="94"/>
      <c r="G184" s="94"/>
      <c r="H184" s="130"/>
      <c r="I184" s="94"/>
    </row>
    <row r="185" spans="1:9" ht="20.25">
      <c r="A185" s="130"/>
      <c r="B185" s="94"/>
      <c r="C185" s="130"/>
      <c r="D185" s="97"/>
      <c r="E185" s="94"/>
      <c r="F185" s="94"/>
      <c r="G185" s="94"/>
      <c r="H185" s="130"/>
      <c r="I185" s="94"/>
    </row>
    <row r="186" spans="1:9" ht="20.25">
      <c r="A186" s="130"/>
      <c r="B186" s="94"/>
      <c r="C186" s="130"/>
      <c r="D186" s="97"/>
      <c r="E186" s="94"/>
      <c r="F186" s="94"/>
      <c r="G186" s="94"/>
      <c r="H186" s="130"/>
      <c r="I186" s="94"/>
    </row>
    <row r="187" spans="1:9" ht="20.25">
      <c r="A187" s="130"/>
      <c r="B187" s="94"/>
      <c r="C187" s="130"/>
      <c r="D187" s="97"/>
      <c r="E187" s="94"/>
      <c r="F187" s="94"/>
      <c r="G187" s="94"/>
      <c r="H187" s="130"/>
      <c r="I187" s="94"/>
    </row>
    <row r="188" spans="1:9" ht="20.25">
      <c r="A188" s="130"/>
      <c r="B188" s="94"/>
      <c r="C188" s="130"/>
      <c r="D188" s="97"/>
      <c r="E188" s="94"/>
      <c r="F188" s="94"/>
      <c r="G188" s="94"/>
      <c r="H188" s="130"/>
      <c r="I188" s="94"/>
    </row>
    <row r="189" spans="1:9" ht="20.25">
      <c r="A189" s="130"/>
      <c r="B189" s="94"/>
      <c r="C189" s="130"/>
      <c r="D189" s="97"/>
      <c r="E189" s="94"/>
      <c r="F189" s="94"/>
      <c r="G189" s="94"/>
      <c r="H189" s="130"/>
      <c r="I189" s="94"/>
    </row>
    <row r="190" spans="1:9" ht="20.25">
      <c r="A190" s="130"/>
      <c r="B190" s="94"/>
      <c r="C190" s="130"/>
      <c r="D190" s="97"/>
      <c r="E190" s="94"/>
      <c r="F190" s="94"/>
      <c r="G190" s="94"/>
      <c r="H190" s="130"/>
      <c r="I190" s="94"/>
    </row>
    <row r="191" spans="1:9" ht="20.25">
      <c r="A191" s="130"/>
      <c r="B191" s="94"/>
      <c r="C191" s="130"/>
      <c r="D191" s="97"/>
      <c r="E191" s="94"/>
      <c r="F191" s="94"/>
      <c r="G191" s="94"/>
      <c r="H191" s="130"/>
      <c r="I191" s="94"/>
    </row>
    <row r="192" spans="1:9" ht="20.25">
      <c r="A192" s="130"/>
      <c r="B192" s="94"/>
      <c r="C192" s="130"/>
      <c r="D192" s="97"/>
      <c r="E192" s="94"/>
      <c r="F192" s="94"/>
      <c r="G192" s="94"/>
      <c r="H192" s="130"/>
      <c r="I192" s="94"/>
    </row>
    <row r="193" spans="1:9" ht="20.25">
      <c r="A193" s="130"/>
      <c r="B193" s="94"/>
      <c r="C193" s="130"/>
      <c r="D193" s="97"/>
      <c r="E193" s="94"/>
      <c r="F193" s="94"/>
      <c r="G193" s="94"/>
      <c r="H193" s="130"/>
      <c r="I193" s="94"/>
    </row>
    <row r="194" spans="1:9" ht="20.25">
      <c r="A194" s="130"/>
      <c r="B194" s="94"/>
      <c r="C194" s="130"/>
      <c r="D194" s="97"/>
      <c r="E194" s="94"/>
      <c r="F194" s="94"/>
      <c r="G194" s="94"/>
      <c r="H194" s="130"/>
      <c r="I194" s="94"/>
    </row>
    <row r="195" spans="1:9" ht="20.25">
      <c r="A195" s="130"/>
      <c r="B195" s="94"/>
      <c r="C195" s="130"/>
      <c r="D195" s="97"/>
      <c r="E195" s="94"/>
      <c r="F195" s="94"/>
      <c r="G195" s="94"/>
      <c r="H195" s="130"/>
      <c r="I195" s="94"/>
    </row>
    <row r="196" spans="1:9" ht="20.25">
      <c r="A196" s="130"/>
      <c r="B196" s="94"/>
      <c r="C196" s="130"/>
      <c r="D196" s="97"/>
      <c r="E196" s="94"/>
      <c r="F196" s="94"/>
      <c r="G196" s="94"/>
      <c r="H196" s="130"/>
      <c r="I196" s="94"/>
    </row>
    <row r="197" spans="1:9" ht="20.25">
      <c r="A197" s="130"/>
      <c r="B197" s="94"/>
      <c r="C197" s="130"/>
      <c r="D197" s="97"/>
      <c r="E197" s="94"/>
      <c r="F197" s="94"/>
      <c r="G197" s="94"/>
      <c r="H197" s="130"/>
      <c r="I197" s="94"/>
    </row>
    <row r="198" spans="1:9" ht="20.25">
      <c r="A198" s="130"/>
      <c r="B198" s="94"/>
      <c r="C198" s="130"/>
      <c r="D198" s="97"/>
      <c r="E198" s="94"/>
      <c r="F198" s="94"/>
      <c r="G198" s="94"/>
      <c r="H198" s="130"/>
      <c r="I198" s="94"/>
    </row>
    <row r="199" spans="1:9" ht="20.25">
      <c r="A199" s="130"/>
      <c r="B199" s="94"/>
      <c r="C199" s="130"/>
      <c r="D199" s="97"/>
      <c r="E199" s="94"/>
      <c r="F199" s="94"/>
      <c r="G199" s="94"/>
      <c r="H199" s="130"/>
      <c r="I199" s="94"/>
    </row>
    <row r="200" spans="1:9" ht="20.25">
      <c r="A200" s="130"/>
      <c r="B200" s="94"/>
      <c r="C200" s="130"/>
      <c r="D200" s="97"/>
      <c r="E200" s="94"/>
      <c r="F200" s="94"/>
      <c r="G200" s="94"/>
      <c r="H200" s="130"/>
      <c r="I200" s="94"/>
    </row>
    <row r="201" spans="1:9" ht="20.25">
      <c r="A201" s="130"/>
      <c r="B201" s="94"/>
      <c r="C201" s="130"/>
      <c r="D201" s="97"/>
      <c r="E201" s="94"/>
      <c r="F201" s="94"/>
      <c r="G201" s="94"/>
      <c r="H201" s="130"/>
      <c r="I201" s="94"/>
    </row>
    <row r="202" spans="1:9" ht="20.25">
      <c r="A202" s="130"/>
      <c r="B202" s="94"/>
      <c r="C202" s="130"/>
      <c r="D202" s="97"/>
      <c r="E202" s="94"/>
      <c r="F202" s="94"/>
      <c r="G202" s="94"/>
      <c r="H202" s="130"/>
      <c r="I202" s="94"/>
    </row>
    <row r="203" spans="1:9" ht="20.25">
      <c r="A203" s="130"/>
      <c r="B203" s="94"/>
      <c r="C203" s="130"/>
      <c r="D203" s="97"/>
      <c r="E203" s="94"/>
      <c r="F203" s="94"/>
      <c r="G203" s="94"/>
      <c r="H203" s="130"/>
      <c r="I203" s="94"/>
    </row>
    <row r="204" spans="1:9" ht="20.25">
      <c r="A204" s="130"/>
      <c r="B204" s="94"/>
      <c r="C204" s="130"/>
      <c r="D204" s="97"/>
      <c r="E204" s="94"/>
      <c r="F204" s="94"/>
      <c r="G204" s="94"/>
      <c r="H204" s="130"/>
      <c r="I204" s="94"/>
    </row>
    <row r="205" spans="1:9" ht="20.25">
      <c r="A205" s="130"/>
      <c r="B205" s="94"/>
      <c r="C205" s="130"/>
      <c r="D205" s="97"/>
      <c r="E205" s="94"/>
      <c r="F205" s="94"/>
      <c r="G205" s="94"/>
      <c r="H205" s="130"/>
      <c r="I205" s="94"/>
    </row>
    <row r="206" spans="1:9" ht="20.25">
      <c r="A206" s="130"/>
      <c r="B206" s="94"/>
      <c r="C206" s="130"/>
      <c r="D206" s="97"/>
      <c r="E206" s="94"/>
      <c r="F206" s="94"/>
      <c r="G206" s="94"/>
      <c r="H206" s="130"/>
      <c r="I206" s="94"/>
    </row>
    <row r="207" spans="1:9" ht="20.25">
      <c r="A207" s="130"/>
      <c r="B207" s="94"/>
      <c r="C207" s="130"/>
      <c r="D207" s="97"/>
      <c r="E207" s="94"/>
      <c r="F207" s="94"/>
      <c r="G207" s="94"/>
      <c r="H207" s="130"/>
      <c r="I207" s="94"/>
    </row>
    <row r="208" spans="1:9" ht="20.25">
      <c r="A208" s="130"/>
      <c r="B208" s="94"/>
      <c r="C208" s="130"/>
      <c r="D208" s="97"/>
      <c r="E208" s="94"/>
      <c r="F208" s="94"/>
      <c r="G208" s="94"/>
      <c r="H208" s="130"/>
      <c r="I208" s="94"/>
    </row>
    <row r="209" spans="1:9" ht="20.25">
      <c r="A209" s="130"/>
      <c r="B209" s="94"/>
      <c r="C209" s="130"/>
      <c r="D209" s="97"/>
      <c r="E209" s="94"/>
      <c r="F209" s="94"/>
      <c r="G209" s="94"/>
      <c r="H209" s="130"/>
      <c r="I209" s="94"/>
    </row>
    <row r="210" spans="1:9" ht="20.25">
      <c r="A210" s="130"/>
      <c r="B210" s="94"/>
      <c r="C210" s="130"/>
      <c r="D210" s="97"/>
      <c r="E210" s="94"/>
      <c r="F210" s="94"/>
      <c r="G210" s="94"/>
      <c r="H210" s="130"/>
      <c r="I210" s="94"/>
    </row>
    <row r="211" spans="1:9" ht="20.25">
      <c r="A211" s="130"/>
      <c r="B211" s="94"/>
      <c r="C211" s="130"/>
      <c r="D211" s="97"/>
      <c r="E211" s="94"/>
      <c r="F211" s="94"/>
      <c r="G211" s="94"/>
      <c r="H211" s="130"/>
      <c r="I211" s="94"/>
    </row>
    <row r="212" spans="1:9" ht="20.25">
      <c r="A212" s="130"/>
      <c r="B212" s="94"/>
      <c r="C212" s="130"/>
      <c r="D212" s="97"/>
      <c r="E212" s="94"/>
      <c r="F212" s="94"/>
      <c r="G212" s="94"/>
      <c r="H212" s="130"/>
      <c r="I212" s="94"/>
    </row>
    <row r="213" spans="1:9" ht="20.25">
      <c r="A213" s="130"/>
      <c r="B213" s="94"/>
      <c r="C213" s="130"/>
      <c r="D213" s="97"/>
      <c r="E213" s="94"/>
      <c r="F213" s="94"/>
      <c r="G213" s="94"/>
      <c r="H213" s="130"/>
      <c r="I213" s="94"/>
    </row>
    <row r="214" spans="1:9" ht="20.25">
      <c r="A214" s="130"/>
      <c r="B214" s="94"/>
      <c r="C214" s="130"/>
      <c r="D214" s="97"/>
      <c r="E214" s="94"/>
      <c r="F214" s="94"/>
      <c r="G214" s="94"/>
      <c r="H214" s="130"/>
      <c r="I214" s="94"/>
    </row>
    <row r="215" spans="1:9" ht="20.25">
      <c r="A215" s="130"/>
      <c r="B215" s="94"/>
      <c r="C215" s="130"/>
      <c r="D215" s="97"/>
      <c r="E215" s="94"/>
      <c r="F215" s="94"/>
      <c r="G215" s="94"/>
      <c r="H215" s="130"/>
      <c r="I215" s="94"/>
    </row>
    <row r="216" spans="1:9" ht="20.25">
      <c r="A216" s="130"/>
      <c r="B216" s="94"/>
      <c r="C216" s="130"/>
      <c r="D216" s="97"/>
      <c r="E216" s="94"/>
      <c r="F216" s="94"/>
      <c r="G216" s="94"/>
      <c r="H216" s="130"/>
      <c r="I216" s="94"/>
    </row>
    <row r="217" spans="1:9" ht="20.25">
      <c r="A217" s="130"/>
      <c r="B217" s="94"/>
      <c r="C217" s="130"/>
      <c r="D217" s="97"/>
      <c r="E217" s="94"/>
      <c r="F217" s="94"/>
      <c r="G217" s="94"/>
      <c r="H217" s="130"/>
      <c r="I217" s="94"/>
    </row>
    <row r="218" spans="1:9" ht="20.25">
      <c r="A218" s="130"/>
      <c r="B218" s="94"/>
      <c r="C218" s="130"/>
      <c r="D218" s="97"/>
      <c r="E218" s="94"/>
      <c r="F218" s="94"/>
      <c r="G218" s="94"/>
      <c r="H218" s="130"/>
      <c r="I218" s="94"/>
    </row>
    <row r="219" spans="1:9" ht="20.25">
      <c r="A219" s="130"/>
      <c r="B219" s="94"/>
      <c r="C219" s="130"/>
      <c r="D219" s="97"/>
      <c r="E219" s="94"/>
      <c r="F219" s="94"/>
      <c r="G219" s="94"/>
      <c r="H219" s="130"/>
      <c r="I219" s="94"/>
    </row>
    <row r="220" spans="1:9" ht="20.25">
      <c r="A220" s="130"/>
      <c r="B220" s="94"/>
      <c r="C220" s="130"/>
      <c r="D220" s="97"/>
      <c r="E220" s="94"/>
      <c r="F220" s="94"/>
      <c r="G220" s="94"/>
      <c r="H220" s="130"/>
      <c r="I220" s="94"/>
    </row>
    <row r="221" spans="1:9" ht="20.25">
      <c r="A221" s="130"/>
      <c r="B221" s="94"/>
      <c r="C221" s="130"/>
      <c r="D221" s="97"/>
      <c r="E221" s="94"/>
      <c r="F221" s="94"/>
      <c r="G221" s="94"/>
      <c r="H221" s="130"/>
      <c r="I221" s="94"/>
    </row>
    <row r="222" spans="1:9" ht="20.25">
      <c r="A222" s="130"/>
      <c r="B222" s="94"/>
      <c r="C222" s="130"/>
      <c r="D222" s="97"/>
      <c r="E222" s="94"/>
      <c r="F222" s="94"/>
      <c r="G222" s="94"/>
      <c r="H222" s="130"/>
      <c r="I222" s="94"/>
    </row>
    <row r="223" spans="1:9" ht="20.25">
      <c r="A223" s="130"/>
      <c r="B223" s="94"/>
      <c r="C223" s="130"/>
      <c r="D223" s="97"/>
      <c r="E223" s="94"/>
      <c r="F223" s="94"/>
      <c r="G223" s="94"/>
      <c r="H223" s="130"/>
      <c r="I223" s="94"/>
    </row>
    <row r="224" spans="1:9" ht="20.25">
      <c r="A224" s="130"/>
      <c r="B224" s="94"/>
      <c r="C224" s="130"/>
      <c r="D224" s="97"/>
      <c r="E224" s="94"/>
      <c r="F224" s="94"/>
      <c r="G224" s="94"/>
      <c r="H224" s="130"/>
      <c r="I224" s="94"/>
    </row>
    <row r="225" spans="1:9" ht="20.25">
      <c r="A225" s="130"/>
      <c r="B225" s="94"/>
      <c r="C225" s="130"/>
      <c r="D225" s="97"/>
      <c r="E225" s="94"/>
      <c r="F225" s="94"/>
      <c r="G225" s="94"/>
      <c r="H225" s="130"/>
      <c r="I225" s="94"/>
    </row>
    <row r="226" spans="1:9" ht="20.25">
      <c r="A226" s="130"/>
      <c r="B226" s="94"/>
      <c r="C226" s="130"/>
      <c r="D226" s="97"/>
      <c r="E226" s="94"/>
      <c r="F226" s="94"/>
      <c r="G226" s="94"/>
      <c r="H226" s="130"/>
      <c r="I226" s="94"/>
    </row>
    <row r="227" spans="1:9" ht="20.25">
      <c r="A227" s="130"/>
      <c r="B227" s="94"/>
      <c r="C227" s="130"/>
      <c r="D227" s="97"/>
      <c r="E227" s="94"/>
      <c r="F227" s="94"/>
      <c r="G227" s="94"/>
      <c r="H227" s="130"/>
      <c r="I227" s="94"/>
    </row>
    <row r="228" spans="1:9" ht="20.25">
      <c r="A228" s="130"/>
      <c r="B228" s="94"/>
      <c r="C228" s="130"/>
      <c r="D228" s="97"/>
      <c r="E228" s="94"/>
      <c r="F228" s="94"/>
      <c r="G228" s="94"/>
      <c r="H228" s="130"/>
      <c r="I228" s="94"/>
    </row>
    <row r="229" spans="1:9" ht="20.25">
      <c r="A229" s="130"/>
      <c r="B229" s="94"/>
      <c r="C229" s="130"/>
      <c r="D229" s="97"/>
      <c r="E229" s="94"/>
      <c r="F229" s="94"/>
      <c r="G229" s="94"/>
      <c r="H229" s="130"/>
      <c r="I229" s="94"/>
    </row>
    <row r="230" spans="1:9" ht="20.25">
      <c r="A230" s="130"/>
      <c r="B230" s="94"/>
      <c r="C230" s="130"/>
      <c r="D230" s="97"/>
      <c r="E230" s="94"/>
      <c r="F230" s="94"/>
      <c r="G230" s="94"/>
      <c r="H230" s="130"/>
      <c r="I230" s="94"/>
    </row>
    <row r="231" spans="1:9" ht="20.25">
      <c r="A231" s="130"/>
      <c r="B231" s="94"/>
      <c r="C231" s="130"/>
      <c r="D231" s="97"/>
      <c r="E231" s="94"/>
      <c r="F231" s="94"/>
      <c r="G231" s="94"/>
      <c r="H231" s="130"/>
      <c r="I231" s="94"/>
    </row>
    <row r="232" spans="1:9" ht="20.25">
      <c r="A232" s="130"/>
      <c r="B232" s="94"/>
      <c r="C232" s="130"/>
      <c r="D232" s="97"/>
      <c r="E232" s="94"/>
      <c r="F232" s="94"/>
      <c r="G232" s="94"/>
      <c r="H232" s="130"/>
      <c r="I232" s="94"/>
    </row>
    <row r="233" spans="1:9" ht="20.25">
      <c r="A233" s="130"/>
      <c r="B233" s="94"/>
      <c r="C233" s="130"/>
      <c r="D233" s="97"/>
      <c r="E233" s="94"/>
      <c r="F233" s="94"/>
      <c r="G233" s="94"/>
      <c r="H233" s="130"/>
      <c r="I233" s="94"/>
    </row>
    <row r="234" spans="1:9" ht="20.25">
      <c r="A234" s="130"/>
      <c r="B234" s="94"/>
      <c r="C234" s="130"/>
      <c r="D234" s="97"/>
      <c r="E234" s="94"/>
      <c r="F234" s="94"/>
      <c r="G234" s="94"/>
      <c r="H234" s="130"/>
      <c r="I234" s="94"/>
    </row>
    <row r="235" spans="1:9" ht="20.25">
      <c r="A235" s="130"/>
      <c r="B235" s="94"/>
      <c r="C235" s="130"/>
      <c r="D235" s="97"/>
      <c r="E235" s="94"/>
      <c r="F235" s="94"/>
      <c r="G235" s="94"/>
      <c r="H235" s="130"/>
      <c r="I235" s="94"/>
    </row>
    <row r="236" spans="1:9" ht="20.25">
      <c r="A236" s="130"/>
      <c r="B236" s="94"/>
      <c r="C236" s="130"/>
      <c r="D236" s="97"/>
      <c r="E236" s="94"/>
      <c r="F236" s="94"/>
      <c r="G236" s="94"/>
      <c r="H236" s="130"/>
      <c r="I236" s="94"/>
    </row>
    <row r="237" spans="1:9" ht="20.25">
      <c r="A237" s="130"/>
      <c r="B237" s="94"/>
      <c r="C237" s="130"/>
      <c r="D237" s="97"/>
      <c r="E237" s="94"/>
      <c r="F237" s="94"/>
      <c r="G237" s="94"/>
      <c r="H237" s="130"/>
      <c r="I237" s="94"/>
    </row>
    <row r="238" spans="1:9" ht="20.25">
      <c r="A238" s="130"/>
      <c r="B238" s="94"/>
      <c r="C238" s="130"/>
      <c r="D238" s="97"/>
      <c r="E238" s="94"/>
      <c r="F238" s="94"/>
      <c r="G238" s="94"/>
      <c r="H238" s="130"/>
      <c r="I238" s="94"/>
    </row>
    <row r="239" spans="1:9" ht="20.25">
      <c r="A239" s="130"/>
      <c r="B239" s="94"/>
      <c r="C239" s="130"/>
      <c r="D239" s="97"/>
      <c r="E239" s="94"/>
      <c r="F239" s="94"/>
      <c r="G239" s="94"/>
      <c r="H239" s="130"/>
      <c r="I239" s="94"/>
    </row>
    <row r="240" spans="1:9" ht="20.25">
      <c r="A240" s="130"/>
      <c r="B240" s="94"/>
      <c r="C240" s="130"/>
      <c r="D240" s="97"/>
      <c r="E240" s="94"/>
      <c r="F240" s="94"/>
      <c r="G240" s="94"/>
      <c r="H240" s="130"/>
      <c r="I240" s="94"/>
    </row>
    <row r="241" spans="1:9" ht="20.25">
      <c r="A241" s="130"/>
      <c r="B241" s="94"/>
      <c r="C241" s="130"/>
      <c r="D241" s="97"/>
      <c r="E241" s="94"/>
      <c r="F241" s="94"/>
      <c r="G241" s="94"/>
      <c r="H241" s="130"/>
      <c r="I241" s="94"/>
    </row>
    <row r="242" spans="1:9" ht="20.25">
      <c r="A242" s="130"/>
      <c r="B242" s="94"/>
      <c r="C242" s="130"/>
      <c r="D242" s="97"/>
      <c r="E242" s="94"/>
      <c r="F242" s="94"/>
      <c r="G242" s="94"/>
      <c r="H242" s="130"/>
      <c r="I242" s="94"/>
    </row>
    <row r="243" spans="1:9" ht="20.25">
      <c r="A243" s="130"/>
      <c r="B243" s="94"/>
      <c r="C243" s="130"/>
      <c r="D243" s="97"/>
      <c r="E243" s="94"/>
      <c r="F243" s="94"/>
      <c r="G243" s="94"/>
      <c r="H243" s="130"/>
      <c r="I243" s="94"/>
    </row>
    <row r="244" spans="1:9" ht="20.25">
      <c r="A244" s="130"/>
      <c r="B244" s="94"/>
      <c r="C244" s="130"/>
      <c r="D244" s="97"/>
      <c r="E244" s="94"/>
      <c r="F244" s="94"/>
      <c r="G244" s="94"/>
      <c r="H244" s="130"/>
      <c r="I244" s="94"/>
    </row>
    <row r="245" spans="1:9" ht="20.25">
      <c r="A245" s="130"/>
      <c r="B245" s="94"/>
      <c r="C245" s="130"/>
      <c r="D245" s="97"/>
      <c r="E245" s="94"/>
      <c r="F245" s="94"/>
      <c r="G245" s="94"/>
      <c r="H245" s="130"/>
      <c r="I245" s="94"/>
    </row>
    <row r="246" spans="1:9" ht="20.25">
      <c r="A246" s="130"/>
      <c r="B246" s="94"/>
      <c r="C246" s="130"/>
      <c r="D246" s="97"/>
      <c r="E246" s="94"/>
      <c r="F246" s="94"/>
      <c r="G246" s="94"/>
      <c r="H246" s="130"/>
      <c r="I246" s="94"/>
    </row>
    <row r="247" spans="1:9" ht="20.25">
      <c r="A247" s="130"/>
      <c r="B247" s="94"/>
      <c r="C247" s="130"/>
      <c r="D247" s="97"/>
      <c r="E247" s="94"/>
      <c r="F247" s="94"/>
      <c r="G247" s="94"/>
      <c r="H247" s="130"/>
      <c r="I247" s="94"/>
    </row>
    <row r="248" spans="1:9" ht="20.25">
      <c r="A248" s="130"/>
      <c r="B248" s="94"/>
      <c r="C248" s="130"/>
      <c r="D248" s="97"/>
      <c r="E248" s="94"/>
      <c r="F248" s="94"/>
      <c r="G248" s="94"/>
      <c r="H248" s="130"/>
      <c r="I248" s="94"/>
    </row>
    <row r="249" spans="1:9" ht="20.25">
      <c r="A249" s="130"/>
      <c r="B249" s="94"/>
      <c r="C249" s="130"/>
      <c r="D249" s="97"/>
      <c r="E249" s="94"/>
      <c r="F249" s="94"/>
      <c r="G249" s="94"/>
      <c r="H249" s="130"/>
      <c r="I249" s="94"/>
    </row>
    <row r="250" spans="1:9" ht="20.25">
      <c r="A250" s="130"/>
      <c r="B250" s="94"/>
      <c r="C250" s="130"/>
      <c r="D250" s="97"/>
      <c r="E250" s="94"/>
      <c r="F250" s="94"/>
      <c r="G250" s="94"/>
      <c r="H250" s="130"/>
      <c r="I250" s="94"/>
    </row>
    <row r="251" spans="1:9" ht="20.25">
      <c r="A251" s="130"/>
      <c r="B251" s="94"/>
      <c r="C251" s="130"/>
      <c r="D251" s="97"/>
      <c r="E251" s="94"/>
      <c r="F251" s="94"/>
      <c r="G251" s="94"/>
      <c r="H251" s="130"/>
      <c r="I251" s="94"/>
    </row>
    <row r="252" spans="1:9" ht="20.25">
      <c r="A252" s="130"/>
      <c r="B252" s="94"/>
      <c r="C252" s="130"/>
      <c r="D252" s="97"/>
      <c r="E252" s="94"/>
      <c r="F252" s="94"/>
      <c r="G252" s="94"/>
      <c r="H252" s="130"/>
      <c r="I252" s="94"/>
    </row>
    <row r="253" spans="1:9" ht="20.25">
      <c r="A253" s="130"/>
      <c r="B253" s="94"/>
      <c r="C253" s="130"/>
      <c r="D253" s="97"/>
      <c r="E253" s="94"/>
      <c r="F253" s="94"/>
      <c r="G253" s="94"/>
      <c r="H253" s="130"/>
      <c r="I253" s="94"/>
    </row>
    <row r="254" spans="1:9" ht="20.25">
      <c r="A254" s="130"/>
      <c r="B254" s="94"/>
      <c r="C254" s="130"/>
      <c r="D254" s="97"/>
      <c r="E254" s="94"/>
      <c r="F254" s="94"/>
      <c r="G254" s="94"/>
      <c r="H254" s="130"/>
      <c r="I254" s="94"/>
    </row>
    <row r="255" spans="1:9" ht="20.25">
      <c r="A255" s="130"/>
      <c r="B255" s="94"/>
      <c r="C255" s="130"/>
      <c r="D255" s="97"/>
      <c r="E255" s="94"/>
      <c r="F255" s="94"/>
      <c r="G255" s="94"/>
      <c r="H255" s="130"/>
      <c r="I255" s="94"/>
    </row>
    <row r="256" spans="1:9" ht="20.25">
      <c r="A256" s="130"/>
      <c r="B256" s="94"/>
      <c r="C256" s="130"/>
      <c r="D256" s="97"/>
      <c r="E256" s="94"/>
      <c r="F256" s="94"/>
      <c r="G256" s="94"/>
      <c r="H256" s="130"/>
      <c r="I256" s="94"/>
    </row>
    <row r="257" spans="1:9" ht="20.25">
      <c r="A257" s="130"/>
      <c r="B257" s="94"/>
      <c r="C257" s="130"/>
      <c r="D257" s="97"/>
      <c r="E257" s="94"/>
      <c r="F257" s="94"/>
      <c r="G257" s="94"/>
      <c r="H257" s="130"/>
      <c r="I257" s="94"/>
    </row>
    <row r="258" spans="1:9" ht="20.25">
      <c r="A258" s="130"/>
      <c r="B258" s="94"/>
      <c r="C258" s="130"/>
      <c r="D258" s="97"/>
      <c r="E258" s="94"/>
      <c r="F258" s="94"/>
      <c r="G258" s="94"/>
      <c r="H258" s="130"/>
      <c r="I258" s="94"/>
    </row>
    <row r="259" spans="1:9" ht="20.25">
      <c r="A259" s="130"/>
      <c r="B259" s="94"/>
      <c r="C259" s="130"/>
      <c r="D259" s="97"/>
      <c r="E259" s="94"/>
      <c r="F259" s="94"/>
      <c r="G259" s="94"/>
      <c r="H259" s="130"/>
      <c r="I259" s="94"/>
    </row>
    <row r="260" spans="1:9" ht="20.25">
      <c r="A260" s="130"/>
      <c r="B260" s="94"/>
      <c r="C260" s="130"/>
      <c r="D260" s="97"/>
      <c r="E260" s="94"/>
      <c r="F260" s="94"/>
      <c r="G260" s="94"/>
      <c r="H260" s="130"/>
      <c r="I260" s="94"/>
    </row>
    <row r="261" spans="1:9" ht="20.25">
      <c r="A261" s="130"/>
      <c r="B261" s="94"/>
      <c r="C261" s="130"/>
      <c r="D261" s="97"/>
      <c r="E261" s="94"/>
      <c r="F261" s="94"/>
      <c r="G261" s="94"/>
      <c r="H261" s="130"/>
      <c r="I261" s="94"/>
    </row>
    <row r="262" spans="1:9" ht="20.25">
      <c r="A262" s="130"/>
      <c r="B262" s="94"/>
      <c r="C262" s="130"/>
      <c r="D262" s="97"/>
      <c r="E262" s="94"/>
      <c r="F262" s="94"/>
      <c r="G262" s="94"/>
      <c r="H262" s="130"/>
      <c r="I262" s="94"/>
    </row>
    <row r="263" spans="1:9" ht="20.25">
      <c r="A263" s="130"/>
      <c r="B263" s="94"/>
      <c r="C263" s="130"/>
      <c r="D263" s="97"/>
      <c r="E263" s="94"/>
      <c r="F263" s="94"/>
      <c r="G263" s="94"/>
      <c r="H263" s="130"/>
      <c r="I263" s="94"/>
    </row>
    <row r="264" spans="1:9" ht="20.25">
      <c r="A264" s="130"/>
      <c r="B264" s="94"/>
      <c r="C264" s="130"/>
      <c r="D264" s="97"/>
      <c r="E264" s="94"/>
      <c r="F264" s="94"/>
      <c r="G264" s="94"/>
      <c r="H264" s="130"/>
      <c r="I264" s="94"/>
    </row>
    <row r="265" spans="1:9" ht="20.25">
      <c r="A265" s="130"/>
      <c r="B265" s="94"/>
      <c r="C265" s="130"/>
      <c r="D265" s="97"/>
      <c r="E265" s="94"/>
      <c r="F265" s="94"/>
      <c r="G265" s="94"/>
      <c r="H265" s="130"/>
      <c r="I265" s="94"/>
    </row>
    <row r="266" spans="1:9" ht="20.25">
      <c r="A266" s="130"/>
      <c r="B266" s="94"/>
      <c r="C266" s="130"/>
      <c r="D266" s="97"/>
      <c r="E266" s="94"/>
      <c r="F266" s="94"/>
      <c r="G266" s="94"/>
      <c r="H266" s="130"/>
      <c r="I266" s="94"/>
    </row>
    <row r="267" spans="1:9" ht="20.25">
      <c r="A267" s="130"/>
      <c r="B267" s="94"/>
      <c r="C267" s="130"/>
      <c r="D267" s="97"/>
      <c r="E267" s="94"/>
      <c r="F267" s="94"/>
      <c r="G267" s="94"/>
      <c r="H267" s="130"/>
      <c r="I267" s="94"/>
    </row>
    <row r="268" spans="1:9" ht="20.25">
      <c r="A268" s="130"/>
      <c r="B268" s="94"/>
      <c r="C268" s="130"/>
      <c r="D268" s="97"/>
      <c r="E268" s="94"/>
      <c r="F268" s="94"/>
      <c r="G268" s="94"/>
      <c r="H268" s="130"/>
      <c r="I268" s="94"/>
    </row>
    <row r="269" spans="1:9" ht="20.25">
      <c r="A269" s="130"/>
      <c r="B269" s="94"/>
      <c r="C269" s="130"/>
      <c r="D269" s="97"/>
      <c r="E269" s="94"/>
      <c r="F269" s="94"/>
      <c r="G269" s="94"/>
      <c r="H269" s="130"/>
      <c r="I269" s="94"/>
    </row>
    <row r="270" spans="1:9" ht="20.25">
      <c r="A270" s="130"/>
      <c r="B270" s="94"/>
      <c r="C270" s="130"/>
      <c r="D270" s="97"/>
      <c r="E270" s="94"/>
      <c r="F270" s="94"/>
      <c r="G270" s="94"/>
      <c r="H270" s="130"/>
      <c r="I270" s="94"/>
    </row>
    <row r="271" spans="1:9" ht="20.25">
      <c r="A271" s="130"/>
      <c r="B271" s="94"/>
      <c r="C271" s="130"/>
      <c r="D271" s="97"/>
      <c r="E271" s="94"/>
      <c r="F271" s="94"/>
      <c r="G271" s="94"/>
      <c r="H271" s="130"/>
      <c r="I271" s="94"/>
    </row>
    <row r="272" spans="1:9" ht="20.25">
      <c r="A272" s="130"/>
      <c r="B272" s="94"/>
      <c r="C272" s="130"/>
      <c r="D272" s="97"/>
      <c r="E272" s="94"/>
      <c r="F272" s="94"/>
      <c r="G272" s="94"/>
      <c r="H272" s="130"/>
      <c r="I272" s="94"/>
    </row>
    <row r="273" spans="1:9" ht="20.25">
      <c r="A273" s="130"/>
      <c r="B273" s="94"/>
      <c r="C273" s="130"/>
      <c r="D273" s="97"/>
      <c r="E273" s="94"/>
      <c r="F273" s="94"/>
      <c r="G273" s="94"/>
      <c r="H273" s="130"/>
      <c r="I273" s="94"/>
    </row>
    <row r="274" spans="1:9" ht="20.25">
      <c r="A274" s="130"/>
      <c r="B274" s="94"/>
      <c r="C274" s="130"/>
      <c r="D274" s="97"/>
      <c r="E274" s="94"/>
      <c r="F274" s="94"/>
      <c r="G274" s="94"/>
      <c r="H274" s="130"/>
      <c r="I274" s="94"/>
    </row>
    <row r="275" spans="1:9" ht="20.25">
      <c r="A275" s="130"/>
      <c r="B275" s="94"/>
      <c r="C275" s="130"/>
      <c r="D275" s="97"/>
      <c r="E275" s="94"/>
      <c r="F275" s="94"/>
      <c r="G275" s="94"/>
      <c r="H275" s="130"/>
      <c r="I275" s="94"/>
    </row>
    <row r="276" spans="1:9" ht="20.25">
      <c r="A276" s="130"/>
      <c r="B276" s="94"/>
      <c r="C276" s="130"/>
      <c r="D276" s="97"/>
      <c r="E276" s="94"/>
      <c r="F276" s="94"/>
      <c r="G276" s="94"/>
      <c r="H276" s="130"/>
      <c r="I276" s="94"/>
    </row>
    <row r="277" spans="1:9" ht="20.25">
      <c r="A277" s="130"/>
      <c r="B277" s="94"/>
      <c r="C277" s="130"/>
      <c r="D277" s="97"/>
      <c r="E277" s="94"/>
      <c r="F277" s="94"/>
      <c r="G277" s="94"/>
      <c r="H277" s="130"/>
      <c r="I277" s="94"/>
    </row>
    <row r="278" spans="1:9" ht="20.25">
      <c r="A278" s="130"/>
      <c r="B278" s="94"/>
      <c r="C278" s="130"/>
      <c r="D278" s="97"/>
      <c r="E278" s="94"/>
      <c r="F278" s="94"/>
      <c r="G278" s="94"/>
      <c r="H278" s="130"/>
      <c r="I278" s="94"/>
    </row>
    <row r="279" spans="1:9" ht="20.25">
      <c r="A279" s="130"/>
      <c r="B279" s="94"/>
      <c r="C279" s="130"/>
      <c r="D279" s="97"/>
      <c r="E279" s="94"/>
      <c r="F279" s="94"/>
      <c r="G279" s="94"/>
      <c r="H279" s="130"/>
      <c r="I279" s="94"/>
    </row>
    <row r="280" spans="1:9" ht="20.25">
      <c r="A280" s="130"/>
      <c r="B280" s="94"/>
      <c r="C280" s="130"/>
      <c r="D280" s="97"/>
      <c r="E280" s="94"/>
      <c r="F280" s="94"/>
      <c r="G280" s="94"/>
      <c r="H280" s="130"/>
      <c r="I280" s="94"/>
    </row>
    <row r="281" spans="1:9" ht="20.25">
      <c r="A281" s="130"/>
      <c r="B281" s="94"/>
      <c r="C281" s="130"/>
      <c r="D281" s="97"/>
      <c r="E281" s="94"/>
      <c r="F281" s="94"/>
      <c r="G281" s="94"/>
      <c r="H281" s="130"/>
      <c r="I281" s="94"/>
    </row>
    <row r="282" spans="1:9" ht="20.25">
      <c r="A282" s="130"/>
      <c r="B282" s="94"/>
      <c r="C282" s="130"/>
      <c r="D282" s="97"/>
      <c r="E282" s="94"/>
      <c r="F282" s="94"/>
      <c r="G282" s="94"/>
      <c r="H282" s="130"/>
      <c r="I282" s="94"/>
    </row>
    <row r="283" spans="1:9" ht="20.25">
      <c r="A283" s="130"/>
      <c r="B283" s="94"/>
      <c r="C283" s="130"/>
      <c r="D283" s="97"/>
      <c r="E283" s="94"/>
      <c r="F283" s="94"/>
      <c r="G283" s="94"/>
      <c r="H283" s="130"/>
      <c r="I283" s="94"/>
    </row>
    <row r="284" spans="1:9" ht="20.25">
      <c r="A284" s="130"/>
      <c r="B284" s="94"/>
      <c r="C284" s="130"/>
      <c r="D284" s="97"/>
      <c r="E284" s="94"/>
      <c r="F284" s="94"/>
      <c r="G284" s="94"/>
      <c r="H284" s="130"/>
      <c r="I284" s="94"/>
    </row>
    <row r="285" spans="1:9" ht="20.25">
      <c r="A285" s="130"/>
      <c r="B285" s="94"/>
      <c r="C285" s="130"/>
      <c r="D285" s="97"/>
      <c r="E285" s="94"/>
      <c r="F285" s="94"/>
      <c r="G285" s="94"/>
      <c r="H285" s="130"/>
      <c r="I285" s="94"/>
    </row>
    <row r="286" spans="1:9" ht="20.25">
      <c r="A286" s="130"/>
      <c r="B286" s="94"/>
      <c r="C286" s="130"/>
      <c r="D286" s="97"/>
      <c r="E286" s="94"/>
      <c r="F286" s="94"/>
      <c r="G286" s="94"/>
      <c r="H286" s="130"/>
      <c r="I286" s="94"/>
    </row>
    <row r="287" spans="1:9" ht="20.25">
      <c r="A287" s="130"/>
      <c r="B287" s="94"/>
      <c r="C287" s="130"/>
      <c r="D287" s="97"/>
      <c r="E287" s="94"/>
      <c r="F287" s="94"/>
      <c r="G287" s="94"/>
      <c r="H287" s="130"/>
      <c r="I287" s="94"/>
    </row>
    <row r="288" spans="1:9" ht="20.25">
      <c r="A288" s="130"/>
      <c r="B288" s="94"/>
      <c r="C288" s="130"/>
      <c r="D288" s="97"/>
      <c r="E288" s="94"/>
      <c r="F288" s="94"/>
      <c r="G288" s="94"/>
      <c r="H288" s="130"/>
      <c r="I288" s="94"/>
    </row>
    <row r="289" spans="1:9" ht="20.25">
      <c r="A289" s="130"/>
      <c r="B289" s="94"/>
      <c r="C289" s="130"/>
      <c r="D289" s="97"/>
      <c r="E289" s="94"/>
      <c r="F289" s="94"/>
      <c r="G289" s="94"/>
      <c r="H289" s="130"/>
      <c r="I289" s="94"/>
    </row>
    <row r="290" spans="1:9" ht="20.25">
      <c r="A290" s="130"/>
      <c r="B290" s="94"/>
      <c r="C290" s="130"/>
      <c r="D290" s="97"/>
      <c r="E290" s="94"/>
      <c r="F290" s="94"/>
      <c r="G290" s="94"/>
      <c r="H290" s="130"/>
      <c r="I290" s="94"/>
    </row>
    <row r="291" spans="1:9" ht="20.25">
      <c r="A291" s="130"/>
      <c r="B291" s="94"/>
      <c r="C291" s="130"/>
      <c r="D291" s="97"/>
      <c r="E291" s="94"/>
      <c r="F291" s="94"/>
      <c r="G291" s="94"/>
      <c r="H291" s="130"/>
      <c r="I291" s="94"/>
    </row>
    <row r="292" spans="1:9" ht="20.25">
      <c r="A292" s="130"/>
      <c r="B292" s="94"/>
      <c r="C292" s="130"/>
      <c r="D292" s="97"/>
      <c r="E292" s="94"/>
      <c r="F292" s="94"/>
      <c r="G292" s="94"/>
      <c r="H292" s="130"/>
      <c r="I292" s="94"/>
    </row>
    <row r="293" spans="1:9" ht="20.25">
      <c r="A293" s="130"/>
      <c r="B293" s="94"/>
      <c r="C293" s="130"/>
      <c r="D293" s="97"/>
      <c r="E293" s="94"/>
      <c r="F293" s="94"/>
      <c r="G293" s="94"/>
      <c r="H293" s="130"/>
      <c r="I293" s="94"/>
    </row>
    <row r="294" spans="1:9" ht="20.25">
      <c r="A294" s="130"/>
      <c r="B294" s="94"/>
      <c r="C294" s="130"/>
      <c r="D294" s="97"/>
      <c r="E294" s="94"/>
      <c r="F294" s="94"/>
      <c r="G294" s="94"/>
      <c r="H294" s="130"/>
      <c r="I294" s="94"/>
    </row>
    <row r="295" spans="1:9" ht="20.25">
      <c r="A295" s="130"/>
      <c r="B295" s="94"/>
      <c r="C295" s="130"/>
      <c r="D295" s="97"/>
      <c r="E295" s="94"/>
      <c r="F295" s="94"/>
      <c r="G295" s="94"/>
      <c r="H295" s="130"/>
      <c r="I295" s="94"/>
    </row>
    <row r="296" spans="1:9" ht="20.25">
      <c r="A296" s="130"/>
      <c r="B296" s="94"/>
      <c r="C296" s="130"/>
      <c r="D296" s="97"/>
      <c r="E296" s="94"/>
      <c r="F296" s="94"/>
      <c r="G296" s="94"/>
      <c r="H296" s="130"/>
      <c r="I296" s="94"/>
    </row>
    <row r="297" spans="1:9" ht="20.25">
      <c r="A297" s="130"/>
      <c r="B297" s="94"/>
      <c r="C297" s="130"/>
      <c r="D297" s="97"/>
      <c r="E297" s="94"/>
      <c r="F297" s="94"/>
      <c r="G297" s="94"/>
      <c r="H297" s="130"/>
      <c r="I297" s="94"/>
    </row>
    <row r="298" spans="1:9" ht="20.25">
      <c r="A298" s="130"/>
      <c r="B298" s="94"/>
      <c r="C298" s="130"/>
      <c r="D298" s="97"/>
      <c r="E298" s="94"/>
      <c r="F298" s="94"/>
      <c r="G298" s="94"/>
      <c r="H298" s="130"/>
      <c r="I298" s="94"/>
    </row>
    <row r="299" spans="1:9" ht="20.25">
      <c r="A299" s="130"/>
      <c r="B299" s="94"/>
      <c r="C299" s="130"/>
      <c r="D299" s="97"/>
      <c r="E299" s="94"/>
      <c r="F299" s="94"/>
      <c r="G299" s="94"/>
      <c r="H299" s="130"/>
      <c r="I299" s="94"/>
    </row>
    <row r="300" spans="1:9" ht="20.25">
      <c r="A300" s="130"/>
      <c r="B300" s="94"/>
      <c r="C300" s="130"/>
      <c r="D300" s="97"/>
      <c r="E300" s="94"/>
      <c r="F300" s="94"/>
      <c r="G300" s="94"/>
      <c r="H300" s="130"/>
      <c r="I300" s="94"/>
    </row>
    <row r="301" spans="1:9" ht="20.25">
      <c r="A301" s="130"/>
      <c r="B301" s="94"/>
      <c r="C301" s="130"/>
      <c r="D301" s="97"/>
      <c r="E301" s="94"/>
      <c r="F301" s="94"/>
      <c r="G301" s="94"/>
      <c r="H301" s="130"/>
      <c r="I301" s="94"/>
    </row>
    <row r="302" spans="1:9" ht="20.25">
      <c r="A302" s="130"/>
      <c r="B302" s="94"/>
      <c r="C302" s="130"/>
      <c r="D302" s="97"/>
      <c r="E302" s="94"/>
      <c r="F302" s="94"/>
      <c r="G302" s="94"/>
      <c r="H302" s="130"/>
      <c r="I302" s="94"/>
    </row>
    <row r="303" spans="1:9" ht="20.25">
      <c r="A303" s="130"/>
      <c r="B303" s="94"/>
      <c r="C303" s="130"/>
      <c r="D303" s="97"/>
      <c r="E303" s="94"/>
      <c r="F303" s="94"/>
      <c r="G303" s="94"/>
      <c r="H303" s="130"/>
      <c r="I303" s="94"/>
    </row>
    <row r="304" spans="1:9" ht="20.25">
      <c r="A304" s="130"/>
      <c r="B304" s="94"/>
      <c r="C304" s="130"/>
      <c r="D304" s="97"/>
      <c r="E304" s="94"/>
      <c r="F304" s="94"/>
      <c r="G304" s="94"/>
      <c r="H304" s="130"/>
      <c r="I304" s="94"/>
    </row>
    <row r="305" spans="1:9" ht="20.25">
      <c r="A305" s="130"/>
      <c r="B305" s="94"/>
      <c r="C305" s="130"/>
      <c r="D305" s="97"/>
      <c r="E305" s="94"/>
      <c r="F305" s="94"/>
      <c r="G305" s="94"/>
      <c r="H305" s="130"/>
      <c r="I305" s="94"/>
    </row>
    <row r="306" spans="1:9" ht="20.25">
      <c r="A306" s="130"/>
      <c r="B306" s="94"/>
      <c r="C306" s="130"/>
      <c r="D306" s="97"/>
      <c r="E306" s="94"/>
      <c r="F306" s="94"/>
      <c r="G306" s="94"/>
      <c r="H306" s="130"/>
      <c r="I306" s="94"/>
    </row>
    <row r="307" spans="1:9" ht="20.25">
      <c r="A307" s="130"/>
      <c r="B307" s="94"/>
      <c r="C307" s="130"/>
      <c r="D307" s="97"/>
      <c r="E307" s="94"/>
      <c r="F307" s="94"/>
      <c r="G307" s="94"/>
      <c r="H307" s="130"/>
      <c r="I307" s="94"/>
    </row>
    <row r="308" spans="1:9" ht="20.25">
      <c r="A308" s="130"/>
      <c r="B308" s="94"/>
      <c r="C308" s="130"/>
      <c r="D308" s="97"/>
      <c r="E308" s="94"/>
      <c r="F308" s="94"/>
      <c r="G308" s="94"/>
      <c r="H308" s="130"/>
      <c r="I308" s="94"/>
    </row>
    <row r="309" spans="1:9" ht="20.25">
      <c r="A309" s="130"/>
      <c r="B309" s="94"/>
      <c r="C309" s="130"/>
      <c r="D309" s="97"/>
      <c r="E309" s="94"/>
      <c r="F309" s="94"/>
      <c r="G309" s="94"/>
      <c r="H309" s="130"/>
      <c r="I309" s="94"/>
    </row>
    <row r="310" spans="1:9" ht="20.25">
      <c r="A310" s="130"/>
      <c r="B310" s="94"/>
      <c r="C310" s="130"/>
      <c r="D310" s="97"/>
      <c r="E310" s="94"/>
      <c r="F310" s="94"/>
      <c r="G310" s="94"/>
      <c r="H310" s="130"/>
      <c r="I310" s="94"/>
    </row>
    <row r="311" spans="1:9" ht="20.25">
      <c r="A311" s="130"/>
      <c r="B311" s="94"/>
      <c r="C311" s="130"/>
      <c r="D311" s="97"/>
      <c r="E311" s="94"/>
      <c r="F311" s="94"/>
      <c r="G311" s="94"/>
      <c r="H311" s="130"/>
      <c r="I311" s="94"/>
    </row>
    <row r="312" spans="1:9" ht="20.25">
      <c r="A312" s="130"/>
      <c r="B312" s="94"/>
      <c r="C312" s="130"/>
      <c r="D312" s="97"/>
      <c r="E312" s="94"/>
      <c r="F312" s="94"/>
      <c r="G312" s="94"/>
      <c r="H312" s="130"/>
      <c r="I312" s="94"/>
    </row>
    <row r="313" spans="1:9" ht="20.25">
      <c r="A313" s="130"/>
      <c r="B313" s="94"/>
      <c r="C313" s="130"/>
      <c r="D313" s="97"/>
      <c r="E313" s="94"/>
      <c r="F313" s="94"/>
      <c r="G313" s="94"/>
      <c r="H313" s="130"/>
      <c r="I313" s="94"/>
    </row>
    <row r="314" spans="1:9" ht="20.25">
      <c r="A314" s="130"/>
      <c r="B314" s="94"/>
      <c r="C314" s="130"/>
      <c r="D314" s="97"/>
      <c r="E314" s="94"/>
      <c r="F314" s="94"/>
      <c r="G314" s="94"/>
      <c r="H314" s="130"/>
      <c r="I314" s="94"/>
    </row>
    <row r="315" spans="1:9" ht="20.25">
      <c r="A315" s="130"/>
      <c r="B315" s="94"/>
      <c r="C315" s="130"/>
      <c r="D315" s="97"/>
      <c r="E315" s="94"/>
      <c r="F315" s="94"/>
      <c r="G315" s="94"/>
      <c r="H315" s="130"/>
      <c r="I315" s="94"/>
    </row>
    <row r="316" spans="1:9" ht="20.25">
      <c r="A316" s="130"/>
      <c r="B316" s="94"/>
      <c r="C316" s="130"/>
      <c r="D316" s="97"/>
      <c r="E316" s="94"/>
      <c r="F316" s="94"/>
      <c r="G316" s="94"/>
      <c r="H316" s="130"/>
      <c r="I316" s="94"/>
    </row>
    <row r="317" spans="1:9" ht="20.25">
      <c r="A317" s="130"/>
      <c r="B317" s="94"/>
      <c r="C317" s="130"/>
      <c r="D317" s="97"/>
      <c r="E317" s="94"/>
      <c r="F317" s="94"/>
      <c r="G317" s="94"/>
      <c r="H317" s="130"/>
      <c r="I317" s="94"/>
    </row>
    <row r="318" spans="1:9" ht="20.25">
      <c r="A318" s="130"/>
      <c r="B318" s="94"/>
      <c r="C318" s="130"/>
      <c r="D318" s="97"/>
      <c r="E318" s="94"/>
      <c r="F318" s="94"/>
      <c r="G318" s="94"/>
      <c r="H318" s="130"/>
      <c r="I318" s="94"/>
    </row>
    <row r="319" spans="1:9" ht="20.25">
      <c r="A319" s="130"/>
      <c r="B319" s="94"/>
      <c r="C319" s="130"/>
      <c r="D319" s="97"/>
      <c r="E319" s="94"/>
      <c r="F319" s="94"/>
      <c r="G319" s="94"/>
      <c r="H319" s="130"/>
      <c r="I319" s="94"/>
    </row>
    <row r="320" spans="1:9" ht="20.25">
      <c r="A320" s="130"/>
      <c r="B320" s="94"/>
      <c r="C320" s="130"/>
      <c r="D320" s="97"/>
      <c r="E320" s="94"/>
      <c r="F320" s="94"/>
      <c r="G320" s="94"/>
      <c r="H320" s="130"/>
      <c r="I320" s="94"/>
    </row>
    <row r="321" spans="1:9" ht="20.25">
      <c r="A321" s="130"/>
      <c r="B321" s="94"/>
      <c r="C321" s="130"/>
      <c r="D321" s="97"/>
      <c r="E321" s="94"/>
      <c r="F321" s="94"/>
      <c r="G321" s="94"/>
      <c r="H321" s="130"/>
      <c r="I321" s="94"/>
    </row>
    <row r="322" spans="1:9" ht="20.25">
      <c r="A322" s="130"/>
      <c r="B322" s="94"/>
      <c r="C322" s="130"/>
      <c r="D322" s="97"/>
      <c r="E322" s="94"/>
      <c r="F322" s="94"/>
      <c r="G322" s="94"/>
      <c r="H322" s="130"/>
      <c r="I322" s="94"/>
    </row>
    <row r="323" spans="1:9" ht="20.25">
      <c r="A323" s="130"/>
      <c r="B323" s="94"/>
      <c r="C323" s="130"/>
      <c r="D323" s="97"/>
      <c r="E323" s="94"/>
      <c r="F323" s="94"/>
      <c r="G323" s="94"/>
      <c r="H323" s="130"/>
      <c r="I323" s="94"/>
    </row>
    <row r="324" spans="1:9" ht="20.25">
      <c r="A324" s="130"/>
      <c r="B324" s="94"/>
      <c r="C324" s="130"/>
      <c r="D324" s="97"/>
      <c r="E324" s="94"/>
      <c r="F324" s="94"/>
      <c r="G324" s="94"/>
      <c r="H324" s="130"/>
      <c r="I324" s="94"/>
    </row>
    <row r="325" spans="1:9" ht="20.25">
      <c r="A325" s="130"/>
      <c r="B325" s="94"/>
      <c r="C325" s="130"/>
      <c r="D325" s="97"/>
      <c r="E325" s="94"/>
      <c r="F325" s="94"/>
      <c r="G325" s="94"/>
      <c r="H325" s="130"/>
      <c r="I325" s="94"/>
    </row>
    <row r="326" spans="1:9" ht="20.25">
      <c r="A326" s="130"/>
      <c r="B326" s="94"/>
      <c r="C326" s="130"/>
      <c r="D326" s="97"/>
      <c r="E326" s="94"/>
      <c r="F326" s="94"/>
      <c r="G326" s="94"/>
      <c r="H326" s="130"/>
      <c r="I326" s="94"/>
    </row>
    <row r="327" spans="1:9" ht="20.25">
      <c r="A327" s="130"/>
      <c r="B327" s="94"/>
      <c r="C327" s="130"/>
      <c r="D327" s="97"/>
      <c r="E327" s="94"/>
      <c r="F327" s="94"/>
      <c r="G327" s="94"/>
      <c r="H327" s="130"/>
      <c r="I327" s="94"/>
    </row>
    <row r="328" spans="1:9" ht="20.25">
      <c r="A328" s="130"/>
      <c r="B328" s="94"/>
      <c r="C328" s="130"/>
      <c r="D328" s="97"/>
      <c r="E328" s="94"/>
      <c r="F328" s="94"/>
      <c r="G328" s="94"/>
      <c r="H328" s="130"/>
      <c r="I328" s="94"/>
    </row>
    <row r="329" spans="1:9" ht="20.25">
      <c r="A329" s="130"/>
      <c r="B329" s="94"/>
      <c r="C329" s="130"/>
      <c r="D329" s="97"/>
      <c r="E329" s="94"/>
      <c r="F329" s="94"/>
      <c r="G329" s="94"/>
      <c r="H329" s="130"/>
      <c r="I329" s="94"/>
    </row>
    <row r="330" spans="1:9" ht="20.25">
      <c r="A330" s="130"/>
      <c r="B330" s="94"/>
      <c r="C330" s="130"/>
      <c r="D330" s="97"/>
      <c r="E330" s="94"/>
      <c r="F330" s="94"/>
      <c r="G330" s="94"/>
      <c r="H330" s="130"/>
      <c r="I330" s="94"/>
    </row>
    <row r="331" spans="1:9" ht="20.25">
      <c r="A331" s="130"/>
      <c r="B331" s="94"/>
      <c r="C331" s="130"/>
      <c r="D331" s="97"/>
      <c r="E331" s="94"/>
      <c r="F331" s="94"/>
      <c r="G331" s="94"/>
      <c r="H331" s="130"/>
      <c r="I331" s="94"/>
    </row>
    <row r="332" spans="1:9" ht="20.25">
      <c r="A332" s="130"/>
      <c r="B332" s="94"/>
      <c r="C332" s="130"/>
      <c r="D332" s="97"/>
      <c r="E332" s="94"/>
      <c r="F332" s="94"/>
      <c r="G332" s="94"/>
      <c r="H332" s="130"/>
      <c r="I332" s="94"/>
    </row>
    <row r="333" spans="1:9" ht="20.25">
      <c r="A333" s="130"/>
      <c r="B333" s="94"/>
      <c r="C333" s="130"/>
      <c r="D333" s="97"/>
      <c r="E333" s="94"/>
      <c r="F333" s="94"/>
      <c r="G333" s="94"/>
      <c r="H333" s="130"/>
      <c r="I333" s="94"/>
    </row>
    <row r="334" spans="1:9" ht="20.25">
      <c r="A334" s="130"/>
      <c r="B334" s="94"/>
      <c r="C334" s="130"/>
      <c r="D334" s="97"/>
      <c r="E334" s="94"/>
      <c r="F334" s="94"/>
      <c r="G334" s="94"/>
      <c r="H334" s="130"/>
      <c r="I334" s="94"/>
    </row>
    <row r="335" spans="1:9" ht="20.25">
      <c r="A335" s="130"/>
      <c r="B335" s="94"/>
      <c r="C335" s="130"/>
      <c r="D335" s="97"/>
      <c r="E335" s="94"/>
      <c r="F335" s="94"/>
      <c r="G335" s="94"/>
      <c r="H335" s="130"/>
      <c r="I335" s="94"/>
    </row>
    <row r="336" spans="1:9" ht="20.25">
      <c r="A336" s="130"/>
      <c r="B336" s="94"/>
      <c r="C336" s="130"/>
      <c r="D336" s="97"/>
      <c r="E336" s="94"/>
      <c r="F336" s="94"/>
      <c r="G336" s="94"/>
      <c r="H336" s="130"/>
      <c r="I336" s="94"/>
    </row>
    <row r="337" spans="1:9" ht="20.25">
      <c r="A337" s="130"/>
      <c r="B337" s="94"/>
      <c r="C337" s="130"/>
      <c r="D337" s="97"/>
      <c r="E337" s="94"/>
      <c r="F337" s="94"/>
      <c r="G337" s="94"/>
      <c r="H337" s="130"/>
      <c r="I337" s="94"/>
    </row>
    <row r="338" spans="1:9" ht="20.25">
      <c r="A338" s="130"/>
      <c r="B338" s="94"/>
      <c r="C338" s="130"/>
      <c r="D338" s="97"/>
      <c r="E338" s="94"/>
      <c r="F338" s="94"/>
      <c r="G338" s="94"/>
      <c r="H338" s="130"/>
      <c r="I338" s="94"/>
    </row>
    <row r="339" spans="1:9" ht="20.25">
      <c r="A339" s="130"/>
      <c r="B339" s="94"/>
      <c r="C339" s="130"/>
      <c r="D339" s="97"/>
      <c r="E339" s="94"/>
      <c r="F339" s="94"/>
      <c r="G339" s="94"/>
      <c r="H339" s="130"/>
      <c r="I339" s="94"/>
    </row>
    <row r="340" spans="1:9" ht="20.25">
      <c r="A340" s="130"/>
      <c r="B340" s="94"/>
      <c r="C340" s="130"/>
      <c r="D340" s="97"/>
      <c r="E340" s="94"/>
      <c r="F340" s="94"/>
      <c r="G340" s="94"/>
      <c r="H340" s="130"/>
      <c r="I340" s="94"/>
    </row>
    <row r="341" spans="1:9" ht="20.25">
      <c r="A341" s="130"/>
      <c r="B341" s="94"/>
      <c r="C341" s="130"/>
      <c r="D341" s="97"/>
      <c r="E341" s="94"/>
      <c r="F341" s="94"/>
      <c r="G341" s="94"/>
      <c r="H341" s="130"/>
      <c r="I341" s="94"/>
    </row>
    <row r="342" spans="1:9" ht="20.25">
      <c r="A342" s="130"/>
      <c r="B342" s="94"/>
      <c r="C342" s="130"/>
      <c r="D342" s="97"/>
      <c r="E342" s="94"/>
      <c r="F342" s="94"/>
      <c r="G342" s="94"/>
      <c r="H342" s="130"/>
      <c r="I342" s="94"/>
    </row>
    <row r="343" spans="1:9" ht="20.25">
      <c r="A343" s="130"/>
      <c r="B343" s="94"/>
      <c r="C343" s="130"/>
      <c r="D343" s="97"/>
      <c r="E343" s="94"/>
      <c r="F343" s="94"/>
      <c r="G343" s="94"/>
      <c r="H343" s="130"/>
      <c r="I343" s="94"/>
    </row>
    <row r="344" spans="1:9" ht="20.25">
      <c r="A344" s="130"/>
      <c r="B344" s="94"/>
      <c r="C344" s="130"/>
      <c r="D344" s="97"/>
      <c r="E344" s="94"/>
      <c r="F344" s="94"/>
      <c r="G344" s="94"/>
      <c r="H344" s="130"/>
      <c r="I344" s="94"/>
    </row>
    <row r="345" spans="1:9" ht="20.25">
      <c r="A345" s="130"/>
      <c r="B345" s="94"/>
      <c r="C345" s="130"/>
      <c r="D345" s="97"/>
      <c r="E345" s="94"/>
      <c r="F345" s="94"/>
      <c r="G345" s="94"/>
      <c r="H345" s="130"/>
      <c r="I345" s="94"/>
    </row>
    <row r="346" spans="1:9" ht="20.25">
      <c r="A346" s="130"/>
      <c r="B346" s="94"/>
      <c r="C346" s="130"/>
      <c r="D346" s="97"/>
      <c r="E346" s="94"/>
      <c r="F346" s="94"/>
      <c r="G346" s="94"/>
      <c r="H346" s="130"/>
      <c r="I346" s="94"/>
    </row>
    <row r="347" spans="1:9" ht="20.25">
      <c r="A347" s="130"/>
      <c r="B347" s="94"/>
      <c r="C347" s="130"/>
      <c r="D347" s="97"/>
      <c r="E347" s="94"/>
      <c r="F347" s="94"/>
      <c r="G347" s="94"/>
      <c r="H347" s="130"/>
      <c r="I347" s="94"/>
    </row>
    <row r="348" spans="1:9" ht="20.25">
      <c r="A348" s="130"/>
      <c r="B348" s="94"/>
      <c r="C348" s="130"/>
      <c r="D348" s="97"/>
      <c r="E348" s="94"/>
      <c r="F348" s="94"/>
      <c r="G348" s="94"/>
      <c r="H348" s="130"/>
      <c r="I348" s="94"/>
    </row>
    <row r="349" spans="1:9" ht="20.25">
      <c r="A349" s="130"/>
      <c r="B349" s="94"/>
      <c r="C349" s="130"/>
      <c r="D349" s="97"/>
      <c r="E349" s="94"/>
      <c r="F349" s="94"/>
      <c r="G349" s="94"/>
      <c r="H349" s="130"/>
      <c r="I349" s="94"/>
    </row>
    <row r="350" spans="1:9" ht="20.25">
      <c r="A350" s="130"/>
      <c r="B350" s="94"/>
      <c r="C350" s="130"/>
      <c r="D350" s="97"/>
      <c r="E350" s="94"/>
      <c r="F350" s="94"/>
      <c r="G350" s="94"/>
      <c r="H350" s="130"/>
      <c r="I350" s="94"/>
    </row>
    <row r="351" spans="1:9" ht="20.25">
      <c r="A351" s="130"/>
      <c r="B351" s="94"/>
      <c r="C351" s="130"/>
      <c r="D351" s="97"/>
      <c r="E351" s="94"/>
      <c r="F351" s="94"/>
      <c r="G351" s="94"/>
      <c r="H351" s="130"/>
      <c r="I351" s="94"/>
    </row>
    <row r="352" spans="1:9" ht="20.25">
      <c r="A352" s="130"/>
      <c r="B352" s="94"/>
      <c r="C352" s="130"/>
      <c r="D352" s="97"/>
      <c r="E352" s="94"/>
      <c r="F352" s="94"/>
      <c r="G352" s="94"/>
      <c r="H352" s="130"/>
      <c r="I352" s="94"/>
    </row>
    <row r="353" spans="1:9" ht="20.25">
      <c r="A353" s="130"/>
      <c r="B353" s="94"/>
      <c r="C353" s="130"/>
      <c r="D353" s="97"/>
      <c r="E353" s="94"/>
      <c r="F353" s="94"/>
      <c r="G353" s="94"/>
      <c r="H353" s="130"/>
      <c r="I353" s="94"/>
    </row>
    <row r="354" spans="1:9" ht="20.25">
      <c r="A354" s="130"/>
      <c r="B354" s="94"/>
      <c r="C354" s="130"/>
      <c r="D354" s="97"/>
      <c r="E354" s="94"/>
      <c r="F354" s="94"/>
      <c r="G354" s="94"/>
      <c r="H354" s="130"/>
      <c r="I354" s="94"/>
    </row>
    <row r="355" spans="1:9" ht="20.25">
      <c r="A355" s="130"/>
      <c r="B355" s="94"/>
      <c r="C355" s="130"/>
      <c r="D355" s="97"/>
      <c r="E355" s="94"/>
      <c r="F355" s="94"/>
      <c r="G355" s="94"/>
      <c r="H355" s="130"/>
      <c r="I355" s="94"/>
    </row>
    <row r="356" spans="1:9" ht="20.25">
      <c r="A356" s="130"/>
      <c r="B356" s="94"/>
      <c r="C356" s="130"/>
      <c r="D356" s="97"/>
      <c r="E356" s="94"/>
      <c r="F356" s="94"/>
      <c r="G356" s="94"/>
      <c r="H356" s="130"/>
      <c r="I356" s="94"/>
    </row>
    <row r="357" spans="1:9" ht="20.25">
      <c r="A357" s="130"/>
      <c r="B357" s="94"/>
      <c r="C357" s="130"/>
      <c r="D357" s="97"/>
      <c r="E357" s="94"/>
      <c r="F357" s="94"/>
      <c r="G357" s="94"/>
      <c r="H357" s="130"/>
      <c r="I357" s="94"/>
    </row>
    <row r="358" spans="1:9" ht="20.25">
      <c r="A358" s="130"/>
      <c r="B358" s="94"/>
      <c r="C358" s="130"/>
      <c r="D358" s="97"/>
      <c r="E358" s="94"/>
      <c r="F358" s="94"/>
      <c r="G358" s="94"/>
      <c r="H358" s="130"/>
      <c r="I358" s="94"/>
    </row>
    <row r="359" spans="1:9" ht="20.25">
      <c r="A359" s="130"/>
      <c r="B359" s="94"/>
      <c r="C359" s="130"/>
      <c r="D359" s="97"/>
      <c r="E359" s="94"/>
      <c r="F359" s="94"/>
      <c r="G359" s="94"/>
      <c r="H359" s="130"/>
      <c r="I359" s="94"/>
    </row>
    <row r="360" spans="1:9" ht="20.25">
      <c r="A360" s="130"/>
      <c r="B360" s="94"/>
      <c r="C360" s="130"/>
      <c r="D360" s="97"/>
      <c r="E360" s="94"/>
      <c r="F360" s="94"/>
      <c r="G360" s="94"/>
      <c r="H360" s="130"/>
      <c r="I360" s="94"/>
    </row>
    <row r="361" spans="1:9" ht="20.25">
      <c r="A361" s="130"/>
      <c r="B361" s="94"/>
      <c r="C361" s="130"/>
      <c r="D361" s="97"/>
      <c r="E361" s="94"/>
      <c r="F361" s="94"/>
      <c r="G361" s="94"/>
      <c r="H361" s="130"/>
      <c r="I361" s="94"/>
    </row>
    <row r="362" spans="1:9" ht="20.25">
      <c r="A362" s="130"/>
      <c r="B362" s="94"/>
      <c r="C362" s="130"/>
      <c r="D362" s="97"/>
      <c r="E362" s="94"/>
      <c r="F362" s="94"/>
      <c r="G362" s="94"/>
      <c r="H362" s="130"/>
      <c r="I362" s="94"/>
    </row>
    <row r="363" spans="1:9" ht="20.25">
      <c r="A363" s="130"/>
      <c r="B363" s="94"/>
      <c r="C363" s="130"/>
      <c r="D363" s="97"/>
      <c r="E363" s="94"/>
      <c r="F363" s="94"/>
      <c r="G363" s="94"/>
      <c r="H363" s="130"/>
      <c r="I363" s="94"/>
    </row>
    <row r="364" spans="1:9" ht="20.25">
      <c r="A364" s="130"/>
      <c r="B364" s="94"/>
      <c r="C364" s="130"/>
      <c r="D364" s="97"/>
      <c r="E364" s="94"/>
      <c r="F364" s="94"/>
      <c r="G364" s="94"/>
      <c r="H364" s="130"/>
      <c r="I364" s="94"/>
    </row>
    <row r="365" spans="1:9" ht="20.25">
      <c r="A365" s="130"/>
      <c r="B365" s="94"/>
      <c r="C365" s="130"/>
      <c r="D365" s="97"/>
      <c r="E365" s="94"/>
      <c r="F365" s="94"/>
      <c r="G365" s="94"/>
      <c r="H365" s="130"/>
      <c r="I365" s="94"/>
    </row>
    <row r="366" spans="1:9" ht="20.25">
      <c r="A366" s="130"/>
      <c r="B366" s="94"/>
      <c r="C366" s="130"/>
      <c r="D366" s="97"/>
      <c r="E366" s="94"/>
      <c r="F366" s="94"/>
      <c r="G366" s="94"/>
      <c r="H366" s="130"/>
      <c r="I366" s="94"/>
    </row>
    <row r="367" spans="1:9" ht="20.25">
      <c r="A367" s="130"/>
      <c r="B367" s="94"/>
      <c r="C367" s="130"/>
      <c r="D367" s="97"/>
      <c r="E367" s="94"/>
      <c r="F367" s="94"/>
      <c r="G367" s="94"/>
      <c r="H367" s="130"/>
      <c r="I367" s="94"/>
    </row>
    <row r="368" spans="1:9" ht="20.25">
      <c r="A368" s="130"/>
      <c r="B368" s="94"/>
      <c r="C368" s="130"/>
      <c r="D368" s="97"/>
      <c r="E368" s="94"/>
      <c r="F368" s="94"/>
      <c r="G368" s="94"/>
      <c r="H368" s="130"/>
      <c r="I368" s="94"/>
    </row>
    <row r="369" spans="1:9" ht="20.25">
      <c r="A369" s="130"/>
      <c r="B369" s="94"/>
      <c r="C369" s="130"/>
      <c r="D369" s="97"/>
      <c r="E369" s="94"/>
      <c r="F369" s="94"/>
      <c r="G369" s="94"/>
      <c r="H369" s="130"/>
      <c r="I369" s="94"/>
    </row>
    <row r="370" spans="1:9" ht="20.25">
      <c r="A370" s="130"/>
      <c r="B370" s="94"/>
      <c r="C370" s="130"/>
      <c r="D370" s="97"/>
      <c r="E370" s="94"/>
      <c r="F370" s="94"/>
      <c r="G370" s="94"/>
      <c r="H370" s="130"/>
      <c r="I370" s="94"/>
    </row>
    <row r="371" spans="1:9" ht="20.25">
      <c r="A371" s="130"/>
      <c r="B371" s="94"/>
      <c r="C371" s="130"/>
      <c r="D371" s="97"/>
      <c r="E371" s="94"/>
      <c r="F371" s="94"/>
      <c r="G371" s="94"/>
      <c r="H371" s="130"/>
      <c r="I371" s="94"/>
    </row>
    <row r="372" spans="1:9" ht="20.25">
      <c r="A372" s="130"/>
      <c r="B372" s="94"/>
      <c r="C372" s="130"/>
      <c r="D372" s="97"/>
      <c r="E372" s="94"/>
      <c r="F372" s="94"/>
      <c r="G372" s="94"/>
      <c r="H372" s="130"/>
      <c r="I372" s="94"/>
    </row>
    <row r="373" spans="1:9" ht="20.25">
      <c r="A373" s="130"/>
      <c r="B373" s="94"/>
      <c r="C373" s="130"/>
      <c r="D373" s="97"/>
      <c r="E373" s="94"/>
      <c r="F373" s="94"/>
      <c r="G373" s="94"/>
      <c r="H373" s="130"/>
      <c r="I373" s="94"/>
    </row>
    <row r="374" spans="1:9" ht="20.25">
      <c r="A374" s="130"/>
      <c r="B374" s="94"/>
      <c r="C374" s="130"/>
      <c r="D374" s="97"/>
      <c r="E374" s="94"/>
      <c r="F374" s="94"/>
      <c r="G374" s="94"/>
      <c r="H374" s="130"/>
      <c r="I374" s="94"/>
    </row>
    <row r="375" spans="1:9" ht="20.25">
      <c r="A375" s="130"/>
      <c r="B375" s="94"/>
      <c r="C375" s="130"/>
      <c r="D375" s="97"/>
      <c r="E375" s="94"/>
      <c r="F375" s="94"/>
      <c r="G375" s="94"/>
      <c r="H375" s="130"/>
      <c r="I375" s="94"/>
    </row>
    <row r="376" spans="1:9" ht="20.25">
      <c r="A376" s="130"/>
      <c r="B376" s="94"/>
      <c r="C376" s="130"/>
      <c r="D376" s="97"/>
      <c r="E376" s="94"/>
      <c r="F376" s="94"/>
      <c r="G376" s="94"/>
      <c r="H376" s="130"/>
      <c r="I376" s="94"/>
    </row>
    <row r="377" spans="1:9" ht="20.25">
      <c r="A377" s="130"/>
      <c r="B377" s="94"/>
      <c r="C377" s="130"/>
      <c r="D377" s="97"/>
      <c r="E377" s="94"/>
      <c r="F377" s="94"/>
      <c r="G377" s="94"/>
      <c r="H377" s="130"/>
      <c r="I377" s="94"/>
    </row>
    <row r="378" spans="1:9" ht="20.25">
      <c r="A378" s="130"/>
      <c r="B378" s="94"/>
      <c r="C378" s="130"/>
      <c r="D378" s="97"/>
      <c r="E378" s="94"/>
      <c r="F378" s="94"/>
      <c r="G378" s="94"/>
      <c r="H378" s="130"/>
      <c r="I378" s="94"/>
    </row>
    <row r="379" spans="1:9" ht="20.25">
      <c r="A379" s="130"/>
      <c r="B379" s="94"/>
      <c r="C379" s="130"/>
      <c r="D379" s="97"/>
      <c r="E379" s="94"/>
      <c r="F379" s="94"/>
      <c r="G379" s="94"/>
      <c r="H379" s="130"/>
      <c r="I379" s="94"/>
    </row>
    <row r="380" spans="1:9" ht="20.25">
      <c r="A380" s="130"/>
      <c r="B380" s="94"/>
      <c r="C380" s="130"/>
      <c r="D380" s="97"/>
      <c r="E380" s="94"/>
      <c r="F380" s="94"/>
      <c r="G380" s="94"/>
      <c r="H380" s="130"/>
      <c r="I380" s="94"/>
    </row>
    <row r="381" spans="1:9" ht="20.25">
      <c r="A381" s="130"/>
      <c r="B381" s="94"/>
      <c r="C381" s="130"/>
      <c r="D381" s="97"/>
      <c r="E381" s="94"/>
      <c r="F381" s="94"/>
      <c r="G381" s="94"/>
      <c r="H381" s="130"/>
      <c r="I381" s="94"/>
    </row>
    <row r="382" spans="1:9" ht="20.25">
      <c r="A382" s="130"/>
      <c r="B382" s="94"/>
      <c r="C382" s="130"/>
      <c r="D382" s="97"/>
      <c r="E382" s="94"/>
      <c r="F382" s="94"/>
      <c r="G382" s="94"/>
      <c r="H382" s="130"/>
      <c r="I382" s="94"/>
    </row>
    <row r="383" spans="1:9" ht="20.25">
      <c r="A383" s="130"/>
      <c r="B383" s="94"/>
      <c r="C383" s="130"/>
      <c r="D383" s="97"/>
      <c r="E383" s="94"/>
      <c r="F383" s="94"/>
      <c r="G383" s="94"/>
      <c r="H383" s="130"/>
      <c r="I383" s="94"/>
    </row>
    <row r="384" spans="1:9" ht="20.25">
      <c r="A384" s="130"/>
      <c r="B384" s="94"/>
      <c r="C384" s="130"/>
      <c r="D384" s="97"/>
      <c r="E384" s="94"/>
      <c r="F384" s="94"/>
      <c r="G384" s="94"/>
      <c r="H384" s="130"/>
      <c r="I384" s="94"/>
    </row>
    <row r="385" spans="1:9" ht="20.25">
      <c r="A385" s="130"/>
      <c r="B385" s="94"/>
      <c r="C385" s="130"/>
      <c r="D385" s="97"/>
      <c r="E385" s="94"/>
      <c r="F385" s="94"/>
      <c r="G385" s="94"/>
      <c r="H385" s="130"/>
      <c r="I385" s="94"/>
    </row>
    <row r="386" spans="1:9" ht="20.25">
      <c r="A386" s="130"/>
      <c r="B386" s="94"/>
      <c r="C386" s="130"/>
      <c r="D386" s="97"/>
      <c r="E386" s="94"/>
      <c r="F386" s="94"/>
      <c r="G386" s="94"/>
      <c r="H386" s="130"/>
      <c r="I386" s="94"/>
    </row>
    <row r="387" spans="1:9" ht="20.25">
      <c r="A387" s="130"/>
      <c r="B387" s="94"/>
      <c r="C387" s="130"/>
      <c r="D387" s="97"/>
      <c r="E387" s="94"/>
      <c r="F387" s="94"/>
      <c r="G387" s="94"/>
      <c r="H387" s="130"/>
      <c r="I387" s="94"/>
    </row>
    <row r="388" spans="1:9" ht="20.25">
      <c r="A388" s="130"/>
      <c r="B388" s="94"/>
      <c r="C388" s="130"/>
      <c r="D388" s="97"/>
      <c r="E388" s="94"/>
      <c r="F388" s="94"/>
      <c r="G388" s="94"/>
      <c r="H388" s="130"/>
      <c r="I388" s="94"/>
    </row>
    <row r="389" spans="1:9" ht="20.25">
      <c r="A389" s="130"/>
      <c r="B389" s="94"/>
      <c r="C389" s="130"/>
      <c r="D389" s="97"/>
      <c r="E389" s="94"/>
      <c r="F389" s="94"/>
      <c r="G389" s="94"/>
      <c r="H389" s="130"/>
      <c r="I389" s="94"/>
    </row>
    <row r="390" spans="1:9" ht="20.25">
      <c r="A390" s="130"/>
      <c r="B390" s="94"/>
      <c r="C390" s="130"/>
      <c r="D390" s="97"/>
      <c r="E390" s="94"/>
      <c r="F390" s="94"/>
      <c r="G390" s="94"/>
      <c r="H390" s="130"/>
      <c r="I390" s="94"/>
    </row>
    <row r="391" spans="1:9" ht="20.25">
      <c r="A391" s="130"/>
      <c r="B391" s="94"/>
      <c r="C391" s="130"/>
      <c r="D391" s="97"/>
      <c r="E391" s="94"/>
      <c r="F391" s="94"/>
      <c r="G391" s="94"/>
      <c r="H391" s="130"/>
      <c r="I391" s="94"/>
    </row>
    <row r="392" spans="1:9" ht="20.25">
      <c r="A392" s="130"/>
      <c r="B392" s="94"/>
      <c r="C392" s="130"/>
      <c r="D392" s="97"/>
      <c r="E392" s="94"/>
      <c r="F392" s="94"/>
      <c r="G392" s="94"/>
      <c r="H392" s="130"/>
      <c r="I392" s="94"/>
    </row>
    <row r="393" spans="1:9" ht="20.25">
      <c r="A393" s="130"/>
      <c r="B393" s="94"/>
      <c r="C393" s="130"/>
      <c r="D393" s="97"/>
      <c r="E393" s="94"/>
      <c r="F393" s="94"/>
      <c r="G393" s="94"/>
      <c r="H393" s="130"/>
      <c r="I393" s="94"/>
    </row>
    <row r="394" spans="1:9" ht="20.25">
      <c r="A394" s="130"/>
      <c r="B394" s="94"/>
      <c r="C394" s="130"/>
      <c r="D394" s="97"/>
      <c r="E394" s="94"/>
      <c r="F394" s="94"/>
      <c r="G394" s="94"/>
      <c r="H394" s="130"/>
      <c r="I394" s="94"/>
    </row>
    <row r="395" spans="1:9" ht="20.25">
      <c r="A395" s="130"/>
      <c r="B395" s="94"/>
      <c r="C395" s="130"/>
      <c r="D395" s="97"/>
      <c r="E395" s="94"/>
      <c r="F395" s="94"/>
      <c r="G395" s="94"/>
      <c r="H395" s="130"/>
      <c r="I395" s="94"/>
    </row>
    <row r="396" spans="1:9" ht="20.25">
      <c r="A396" s="130"/>
      <c r="B396" s="94"/>
      <c r="C396" s="130"/>
      <c r="D396" s="97"/>
      <c r="E396" s="94"/>
      <c r="F396" s="94"/>
      <c r="G396" s="94"/>
      <c r="H396" s="130"/>
      <c r="I396" s="94"/>
    </row>
    <row r="397" spans="1:9" ht="20.25">
      <c r="A397" s="130"/>
      <c r="B397" s="94"/>
      <c r="C397" s="130"/>
      <c r="D397" s="97"/>
      <c r="E397" s="94"/>
      <c r="F397" s="94"/>
      <c r="G397" s="94"/>
      <c r="H397" s="130"/>
      <c r="I397" s="94"/>
    </row>
    <row r="398" spans="1:9" ht="20.25">
      <c r="A398" s="130"/>
      <c r="B398" s="94"/>
      <c r="C398" s="130"/>
      <c r="D398" s="97"/>
      <c r="E398" s="94"/>
      <c r="F398" s="94"/>
      <c r="G398" s="94"/>
      <c r="H398" s="130"/>
      <c r="I398" s="94"/>
    </row>
    <row r="399" spans="1:9" ht="20.25">
      <c r="A399" s="130"/>
      <c r="B399" s="94"/>
      <c r="C399" s="130"/>
      <c r="D399" s="97"/>
      <c r="E399" s="94"/>
      <c r="F399" s="94"/>
      <c r="G399" s="94"/>
      <c r="H399" s="130"/>
      <c r="I399" s="94"/>
    </row>
    <row r="400" spans="1:9" ht="20.25">
      <c r="A400" s="130"/>
      <c r="B400" s="94"/>
      <c r="C400" s="130"/>
      <c r="D400" s="97"/>
      <c r="E400" s="94"/>
      <c r="F400" s="94"/>
      <c r="G400" s="94"/>
      <c r="H400" s="130"/>
      <c r="I400" s="94"/>
    </row>
    <row r="401" spans="1:9" ht="20.25">
      <c r="A401" s="130"/>
      <c r="B401" s="94"/>
      <c r="C401" s="130"/>
      <c r="D401" s="97"/>
      <c r="E401" s="94"/>
      <c r="F401" s="94"/>
      <c r="G401" s="94"/>
      <c r="H401" s="130"/>
      <c r="I401" s="94"/>
    </row>
    <row r="402" spans="1:9" ht="20.25">
      <c r="A402" s="130"/>
      <c r="B402" s="94"/>
      <c r="C402" s="130"/>
      <c r="D402" s="97"/>
      <c r="E402" s="94"/>
      <c r="F402" s="94"/>
      <c r="G402" s="94"/>
      <c r="H402" s="130"/>
      <c r="I402" s="94"/>
    </row>
    <row r="403" spans="1:9" ht="20.25">
      <c r="A403" s="130"/>
      <c r="B403" s="94"/>
      <c r="C403" s="130"/>
      <c r="D403" s="97"/>
      <c r="E403" s="94"/>
      <c r="F403" s="94"/>
      <c r="G403" s="94"/>
      <c r="H403" s="130"/>
      <c r="I403" s="94"/>
    </row>
    <row r="404" spans="1:9" ht="20.25">
      <c r="A404" s="130"/>
      <c r="B404" s="94"/>
      <c r="C404" s="130"/>
      <c r="D404" s="97"/>
      <c r="E404" s="94"/>
      <c r="F404" s="94"/>
      <c r="G404" s="94"/>
      <c r="H404" s="130"/>
      <c r="I404" s="94"/>
    </row>
    <row r="405" spans="1:9" ht="20.25">
      <c r="A405" s="130"/>
      <c r="B405" s="94"/>
      <c r="C405" s="130"/>
      <c r="D405" s="97"/>
      <c r="E405" s="94"/>
      <c r="F405" s="94"/>
      <c r="G405" s="94"/>
      <c r="H405" s="130"/>
      <c r="I405" s="94"/>
    </row>
    <row r="406" spans="1:9" ht="20.25">
      <c r="A406" s="130"/>
      <c r="B406" s="94"/>
      <c r="C406" s="130"/>
      <c r="D406" s="97"/>
      <c r="E406" s="94"/>
      <c r="F406" s="94"/>
      <c r="G406" s="94"/>
      <c r="H406" s="130"/>
      <c r="I406" s="94"/>
    </row>
    <row r="407" spans="1:9" ht="20.25">
      <c r="A407" s="130"/>
      <c r="B407" s="94"/>
      <c r="C407" s="130"/>
      <c r="D407" s="97"/>
      <c r="E407" s="94"/>
      <c r="F407" s="94"/>
      <c r="G407" s="94"/>
      <c r="H407" s="130"/>
      <c r="I407" s="94"/>
    </row>
    <row r="408" spans="1:9" ht="20.25">
      <c r="A408" s="130"/>
      <c r="B408" s="94"/>
      <c r="C408" s="130"/>
      <c r="D408" s="97"/>
      <c r="E408" s="94"/>
      <c r="F408" s="94"/>
      <c r="G408" s="94"/>
      <c r="H408" s="130"/>
      <c r="I408" s="94"/>
    </row>
    <row r="409" spans="1:9" ht="20.25">
      <c r="A409" s="130"/>
      <c r="B409" s="94"/>
      <c r="C409" s="130"/>
      <c r="D409" s="97"/>
      <c r="E409" s="94"/>
      <c r="F409" s="94"/>
      <c r="G409" s="94"/>
      <c r="H409" s="130"/>
      <c r="I409" s="94"/>
    </row>
    <row r="410" spans="1:9" ht="20.25">
      <c r="A410" s="130"/>
      <c r="B410" s="94"/>
      <c r="C410" s="130"/>
      <c r="D410" s="97"/>
      <c r="E410" s="94"/>
      <c r="F410" s="94"/>
      <c r="G410" s="94"/>
      <c r="H410" s="130"/>
      <c r="I410" s="94"/>
    </row>
    <row r="411" spans="1:9" ht="20.25">
      <c r="A411" s="130"/>
      <c r="B411" s="94"/>
      <c r="C411" s="130"/>
      <c r="D411" s="97"/>
      <c r="E411" s="94"/>
      <c r="F411" s="94"/>
      <c r="G411" s="94"/>
      <c r="H411" s="130"/>
      <c r="I411" s="94"/>
    </row>
    <row r="412" spans="1:9" ht="20.25">
      <c r="A412" s="130"/>
      <c r="B412" s="94"/>
      <c r="C412" s="130"/>
      <c r="D412" s="97"/>
      <c r="E412" s="94"/>
      <c r="F412" s="94"/>
      <c r="G412" s="94"/>
      <c r="H412" s="130"/>
      <c r="I412" s="94"/>
    </row>
    <row r="413" spans="1:9" ht="20.25">
      <c r="A413" s="130"/>
      <c r="B413" s="94"/>
      <c r="C413" s="130"/>
      <c r="D413" s="97"/>
      <c r="E413" s="94"/>
      <c r="F413" s="94"/>
      <c r="G413" s="94"/>
      <c r="H413" s="130"/>
      <c r="I413" s="94"/>
    </row>
    <row r="414" spans="1:9" ht="20.25">
      <c r="A414" s="130"/>
      <c r="B414" s="94"/>
      <c r="C414" s="130"/>
      <c r="D414" s="97"/>
      <c r="E414" s="94"/>
      <c r="F414" s="94"/>
      <c r="G414" s="94"/>
      <c r="H414" s="130"/>
      <c r="I414" s="94"/>
    </row>
    <row r="415" spans="1:9" ht="20.25">
      <c r="A415" s="130"/>
      <c r="B415" s="94"/>
      <c r="C415" s="130"/>
      <c r="D415" s="97"/>
      <c r="E415" s="94"/>
      <c r="F415" s="94"/>
      <c r="G415" s="94"/>
      <c r="H415" s="130"/>
      <c r="I415" s="94"/>
    </row>
    <row r="416" spans="1:9" ht="20.25">
      <c r="A416" s="130"/>
      <c r="B416" s="94"/>
      <c r="C416" s="130"/>
      <c r="D416" s="97"/>
      <c r="E416" s="94"/>
      <c r="F416" s="94"/>
      <c r="G416" s="94"/>
      <c r="H416" s="130"/>
      <c r="I416" s="94"/>
    </row>
    <row r="417" spans="1:9" ht="20.25">
      <c r="A417" s="130"/>
      <c r="B417" s="94"/>
      <c r="C417" s="130"/>
      <c r="D417" s="97"/>
      <c r="E417" s="94"/>
      <c r="F417" s="94"/>
      <c r="G417" s="94"/>
      <c r="H417" s="130"/>
      <c r="I417" s="94"/>
    </row>
    <row r="418" spans="1:9" ht="20.25">
      <c r="A418" s="130"/>
      <c r="B418" s="94"/>
      <c r="C418" s="130"/>
      <c r="D418" s="97"/>
      <c r="E418" s="94"/>
      <c r="F418" s="94"/>
      <c r="G418" s="94"/>
      <c r="H418" s="130"/>
      <c r="I418" s="94"/>
    </row>
    <row r="419" spans="1:9" ht="20.25">
      <c r="A419" s="130"/>
      <c r="B419" s="94"/>
      <c r="C419" s="130"/>
      <c r="D419" s="97"/>
      <c r="E419" s="94"/>
      <c r="F419" s="94"/>
      <c r="G419" s="94"/>
      <c r="H419" s="130"/>
      <c r="I419" s="94"/>
    </row>
    <row r="420" spans="1:9" ht="20.25">
      <c r="A420" s="130"/>
      <c r="B420" s="94"/>
      <c r="C420" s="130"/>
      <c r="D420" s="97"/>
      <c r="E420" s="94"/>
      <c r="F420" s="94"/>
      <c r="G420" s="94"/>
      <c r="H420" s="130"/>
      <c r="I420" s="94"/>
    </row>
    <row r="421" spans="1:9" ht="20.25">
      <c r="A421" s="130"/>
      <c r="B421" s="94"/>
      <c r="C421" s="130"/>
      <c r="D421" s="97"/>
      <c r="E421" s="94"/>
      <c r="F421" s="94"/>
      <c r="G421" s="94"/>
      <c r="H421" s="130"/>
      <c r="I421" s="94"/>
    </row>
    <row r="422" spans="1:9" ht="20.25">
      <c r="A422" s="130"/>
      <c r="B422" s="94"/>
      <c r="C422" s="130"/>
      <c r="D422" s="97"/>
      <c r="E422" s="94"/>
      <c r="F422" s="94"/>
      <c r="G422" s="94"/>
      <c r="H422" s="130"/>
      <c r="I422" s="94"/>
    </row>
    <row r="423" spans="1:9" ht="20.25">
      <c r="A423" s="130"/>
      <c r="B423" s="94"/>
      <c r="C423" s="130"/>
      <c r="D423" s="97"/>
      <c r="E423" s="94"/>
      <c r="F423" s="94"/>
      <c r="G423" s="94"/>
      <c r="H423" s="130"/>
      <c r="I423" s="94"/>
    </row>
    <row r="424" spans="1:9" ht="20.25">
      <c r="A424" s="130"/>
      <c r="B424" s="94"/>
      <c r="C424" s="130"/>
      <c r="D424" s="97"/>
      <c r="E424" s="94"/>
      <c r="F424" s="94"/>
      <c r="G424" s="94"/>
      <c r="H424" s="130"/>
      <c r="I424" s="94"/>
    </row>
    <row r="425" spans="1:9" ht="20.25">
      <c r="A425" s="130"/>
      <c r="B425" s="94"/>
      <c r="C425" s="130"/>
      <c r="D425" s="97"/>
      <c r="E425" s="94"/>
      <c r="F425" s="94"/>
      <c r="G425" s="94"/>
      <c r="H425" s="130"/>
      <c r="I425" s="94"/>
    </row>
    <row r="426" spans="1:9" ht="20.25">
      <c r="A426" s="130"/>
      <c r="B426" s="94"/>
      <c r="C426" s="130"/>
      <c r="D426" s="97"/>
      <c r="E426" s="94"/>
      <c r="F426" s="94"/>
      <c r="G426" s="94"/>
      <c r="H426" s="130"/>
      <c r="I426" s="94"/>
    </row>
    <row r="427" spans="1:9" ht="20.25">
      <c r="A427" s="130"/>
      <c r="B427" s="94"/>
      <c r="C427" s="130"/>
      <c r="D427" s="97"/>
      <c r="E427" s="94"/>
      <c r="F427" s="94"/>
      <c r="G427" s="94"/>
      <c r="H427" s="130"/>
      <c r="I427" s="94"/>
    </row>
    <row r="428" spans="1:9" ht="20.25">
      <c r="A428" s="130"/>
      <c r="B428" s="94"/>
      <c r="C428" s="130"/>
      <c r="D428" s="97"/>
      <c r="E428" s="94"/>
      <c r="F428" s="94"/>
      <c r="G428" s="94"/>
      <c r="H428" s="130"/>
      <c r="I428" s="94"/>
    </row>
    <row r="429" spans="1:9" ht="20.25">
      <c r="A429" s="130"/>
      <c r="B429" s="94"/>
      <c r="C429" s="130"/>
      <c r="D429" s="97"/>
      <c r="E429" s="94"/>
      <c r="F429" s="94"/>
      <c r="G429" s="94"/>
      <c r="H429" s="130"/>
      <c r="I429" s="94"/>
    </row>
    <row r="430" spans="1:9" ht="20.25">
      <c r="A430" s="130"/>
      <c r="B430" s="94"/>
      <c r="C430" s="130"/>
      <c r="D430" s="97"/>
      <c r="E430" s="94"/>
      <c r="F430" s="94"/>
      <c r="G430" s="94"/>
      <c r="H430" s="130"/>
      <c r="I430" s="94"/>
    </row>
    <row r="431" spans="1:9" ht="20.25">
      <c r="A431" s="130"/>
      <c r="B431" s="94"/>
      <c r="C431" s="130"/>
      <c r="D431" s="97"/>
      <c r="E431" s="94"/>
      <c r="F431" s="94"/>
      <c r="G431" s="94"/>
      <c r="H431" s="130"/>
      <c r="I431" s="94"/>
    </row>
    <row r="432" spans="1:9" ht="20.25">
      <c r="A432" s="130"/>
      <c r="B432" s="94"/>
      <c r="C432" s="130"/>
      <c r="D432" s="97"/>
      <c r="E432" s="94"/>
      <c r="F432" s="94"/>
      <c r="G432" s="94"/>
      <c r="H432" s="130"/>
      <c r="I432" s="94"/>
    </row>
    <row r="433" spans="1:9" ht="20.25">
      <c r="A433" s="130"/>
      <c r="B433" s="94"/>
      <c r="C433" s="130"/>
      <c r="D433" s="97"/>
      <c r="E433" s="94"/>
      <c r="F433" s="94"/>
      <c r="G433" s="94"/>
      <c r="H433" s="130"/>
      <c r="I433" s="94"/>
    </row>
    <row r="434" spans="1:9" ht="20.25">
      <c r="A434" s="130"/>
      <c r="B434" s="94"/>
      <c r="C434" s="130"/>
      <c r="D434" s="97"/>
      <c r="E434" s="94"/>
      <c r="F434" s="94"/>
      <c r="G434" s="94"/>
      <c r="H434" s="130"/>
      <c r="I434" s="94"/>
    </row>
    <row r="435" spans="1:9" ht="20.25">
      <c r="A435" s="130"/>
      <c r="B435" s="94"/>
      <c r="C435" s="130"/>
      <c r="D435" s="97"/>
      <c r="E435" s="94"/>
      <c r="F435" s="94"/>
      <c r="G435" s="94"/>
      <c r="H435" s="130"/>
      <c r="I435" s="94"/>
    </row>
    <row r="436" spans="1:9" ht="20.25">
      <c r="A436" s="130"/>
      <c r="B436" s="94"/>
      <c r="C436" s="130"/>
      <c r="D436" s="97"/>
      <c r="E436" s="94"/>
      <c r="F436" s="94"/>
      <c r="G436" s="94"/>
      <c r="H436" s="130"/>
      <c r="I436" s="94"/>
    </row>
    <row r="437" spans="1:9" ht="20.25">
      <c r="A437" s="130"/>
      <c r="B437" s="94"/>
      <c r="C437" s="130"/>
      <c r="D437" s="97"/>
      <c r="E437" s="94"/>
      <c r="F437" s="94"/>
      <c r="G437" s="94"/>
      <c r="H437" s="130"/>
      <c r="I437" s="94"/>
    </row>
    <row r="438" spans="1:9" ht="20.25">
      <c r="A438" s="130"/>
      <c r="B438" s="94"/>
      <c r="C438" s="130"/>
      <c r="D438" s="97"/>
      <c r="E438" s="94"/>
      <c r="F438" s="94"/>
      <c r="G438" s="94"/>
      <c r="H438" s="130"/>
      <c r="I438" s="94"/>
    </row>
    <row r="439" spans="1:9" ht="20.25">
      <c r="A439" s="130"/>
      <c r="B439" s="94"/>
      <c r="C439" s="130"/>
      <c r="D439" s="97"/>
      <c r="E439" s="94"/>
      <c r="F439" s="94"/>
      <c r="G439" s="94"/>
      <c r="H439" s="130"/>
      <c r="I439" s="94"/>
    </row>
    <row r="440" spans="1:9" ht="20.25">
      <c r="A440" s="130"/>
      <c r="B440" s="94"/>
      <c r="C440" s="130"/>
      <c r="D440" s="97"/>
      <c r="E440" s="94"/>
      <c r="F440" s="94"/>
      <c r="G440" s="94"/>
      <c r="H440" s="130"/>
      <c r="I440" s="94"/>
    </row>
    <row r="441" spans="1:9" ht="20.25">
      <c r="A441" s="130"/>
      <c r="B441" s="94"/>
      <c r="C441" s="130"/>
      <c r="D441" s="97"/>
      <c r="E441" s="94"/>
      <c r="F441" s="94"/>
      <c r="G441" s="94"/>
      <c r="H441" s="130"/>
      <c r="I441" s="94"/>
    </row>
    <row r="442" spans="1:9" ht="20.25">
      <c r="A442" s="130"/>
      <c r="B442" s="94"/>
      <c r="C442" s="130"/>
      <c r="D442" s="97"/>
      <c r="E442" s="94"/>
      <c r="F442" s="94"/>
      <c r="G442" s="94"/>
      <c r="H442" s="130"/>
      <c r="I442" s="94"/>
    </row>
    <row r="443" spans="1:9" ht="20.25">
      <c r="A443" s="130"/>
      <c r="B443" s="94"/>
      <c r="C443" s="130"/>
      <c r="D443" s="97"/>
      <c r="E443" s="94"/>
      <c r="F443" s="94"/>
      <c r="G443" s="94"/>
      <c r="H443" s="130"/>
      <c r="I443" s="94"/>
    </row>
  </sheetData>
  <sheetProtection/>
  <mergeCells count="22">
    <mergeCell ref="A1:I1"/>
    <mergeCell ref="A2:I2"/>
    <mergeCell ref="A3:I3"/>
    <mergeCell ref="I7:I8"/>
    <mergeCell ref="A5:I5"/>
    <mergeCell ref="A6:I6"/>
    <mergeCell ref="A47:D47"/>
    <mergeCell ref="A27:I27"/>
    <mergeCell ref="A28:I28"/>
    <mergeCell ref="A29:A30"/>
    <mergeCell ref="B29:B30"/>
    <mergeCell ref="C29:C30"/>
    <mergeCell ref="H29:H30"/>
    <mergeCell ref="I29:I30"/>
    <mergeCell ref="D29:D30"/>
    <mergeCell ref="E29:G29"/>
    <mergeCell ref="A7:A8"/>
    <mergeCell ref="B7:B8"/>
    <mergeCell ref="E7:G7"/>
    <mergeCell ref="H7:H8"/>
    <mergeCell ref="C7:C8"/>
    <mergeCell ref="D7:D8"/>
  </mergeCells>
  <printOptions/>
  <pageMargins left="0.4330708661417323" right="0.31" top="0.7086614173228347" bottom="0.5118110236220472" header="0.4330708661417323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1">
      <selection activeCell="B75" sqref="B75"/>
    </sheetView>
  </sheetViews>
  <sheetFormatPr defaultColWidth="9.140625" defaultRowHeight="12.75"/>
  <cols>
    <col min="1" max="1" width="5.8515625" style="161" customWidth="1"/>
    <col min="2" max="2" width="30.140625" style="118" customWidth="1"/>
    <col min="3" max="3" width="19.00390625" style="65" customWidth="1"/>
    <col min="4" max="4" width="18.8515625" style="166" customWidth="1"/>
    <col min="5" max="7" width="11.00390625" style="118" customWidth="1"/>
    <col min="8" max="8" width="18.28125" style="165" customWidth="1"/>
    <col min="9" max="9" width="13.57421875" style="118" customWidth="1"/>
    <col min="10" max="10" width="12.7109375" style="118" customWidth="1"/>
    <col min="11" max="11" width="12.57421875" style="118" customWidth="1"/>
    <col min="12" max="12" width="9.421875" style="118" bestFit="1" customWidth="1"/>
    <col min="13" max="16384" width="9.140625" style="118" customWidth="1"/>
  </cols>
  <sheetData>
    <row r="1" spans="1:9" ht="20.25">
      <c r="A1" s="498" t="s">
        <v>1669</v>
      </c>
      <c r="B1" s="498"/>
      <c r="C1" s="498"/>
      <c r="D1" s="498"/>
      <c r="E1" s="498"/>
      <c r="F1" s="498"/>
      <c r="G1" s="498"/>
      <c r="H1" s="498"/>
      <c r="I1" s="498"/>
    </row>
    <row r="2" spans="1:9" ht="20.25">
      <c r="A2" s="498" t="s">
        <v>1670</v>
      </c>
      <c r="B2" s="498"/>
      <c r="C2" s="498"/>
      <c r="D2" s="498"/>
      <c r="E2" s="498"/>
      <c r="F2" s="498"/>
      <c r="G2" s="498"/>
      <c r="H2" s="498"/>
      <c r="I2" s="498"/>
    </row>
    <row r="3" spans="1:9" ht="21" customHeight="1">
      <c r="A3" s="498" t="s">
        <v>1435</v>
      </c>
      <c r="B3" s="498"/>
      <c r="C3" s="498"/>
      <c r="D3" s="498"/>
      <c r="E3" s="498"/>
      <c r="F3" s="498"/>
      <c r="G3" s="498"/>
      <c r="H3" s="498"/>
      <c r="I3" s="498"/>
    </row>
    <row r="4" spans="1:9" ht="20.25">
      <c r="A4" s="119" t="s">
        <v>573</v>
      </c>
      <c r="B4" s="119"/>
      <c r="C4" s="119"/>
      <c r="D4" s="119"/>
      <c r="E4" s="119"/>
      <c r="F4" s="119"/>
      <c r="G4" s="119"/>
      <c r="H4" s="119"/>
      <c r="I4" s="119"/>
    </row>
    <row r="5" spans="1:9" ht="20.25">
      <c r="A5" s="119" t="s">
        <v>783</v>
      </c>
      <c r="B5" s="119"/>
      <c r="C5" s="119"/>
      <c r="D5" s="119"/>
      <c r="E5" s="119"/>
      <c r="F5" s="119"/>
      <c r="G5" s="119"/>
      <c r="H5" s="119"/>
      <c r="I5" s="119"/>
    </row>
    <row r="6" spans="1:9" s="119" customFormat="1" ht="20.25">
      <c r="A6" s="494" t="s">
        <v>784</v>
      </c>
      <c r="B6" s="494"/>
      <c r="C6" s="494"/>
      <c r="D6" s="494"/>
      <c r="E6" s="494"/>
      <c r="F6" s="494"/>
      <c r="G6" s="494"/>
      <c r="H6" s="494"/>
      <c r="I6" s="494"/>
    </row>
    <row r="7" spans="1:9" ht="20.25" customHeight="1">
      <c r="A7" s="497" t="s">
        <v>43</v>
      </c>
      <c r="B7" s="469" t="s">
        <v>44</v>
      </c>
      <c r="C7" s="469" t="s">
        <v>45</v>
      </c>
      <c r="D7" s="495" t="s">
        <v>46</v>
      </c>
      <c r="E7" s="467" t="s">
        <v>47</v>
      </c>
      <c r="F7" s="467"/>
      <c r="G7" s="467"/>
      <c r="H7" s="496" t="s">
        <v>49</v>
      </c>
      <c r="I7" s="496" t="s">
        <v>48</v>
      </c>
    </row>
    <row r="8" spans="1:9" ht="20.25">
      <c r="A8" s="497"/>
      <c r="B8" s="469"/>
      <c r="C8" s="469"/>
      <c r="D8" s="495"/>
      <c r="E8" s="96">
        <v>2557</v>
      </c>
      <c r="F8" s="96">
        <v>2558</v>
      </c>
      <c r="G8" s="96">
        <v>2559</v>
      </c>
      <c r="H8" s="467"/>
      <c r="I8" s="467"/>
    </row>
    <row r="9" spans="1:9" ht="20.25">
      <c r="A9" s="266">
        <v>6.1</v>
      </c>
      <c r="B9" s="267" t="s">
        <v>149</v>
      </c>
      <c r="C9" s="69"/>
      <c r="D9" s="121"/>
      <c r="E9" s="131"/>
      <c r="F9" s="131"/>
      <c r="G9" s="131"/>
      <c r="H9" s="86"/>
      <c r="I9" s="131"/>
    </row>
    <row r="10" spans="1:9" ht="20.25">
      <c r="A10" s="268">
        <v>1</v>
      </c>
      <c r="B10" s="87" t="s">
        <v>150</v>
      </c>
      <c r="C10" s="82" t="s">
        <v>151</v>
      </c>
      <c r="D10" s="83" t="s">
        <v>1411</v>
      </c>
      <c r="E10" s="132">
        <v>10000</v>
      </c>
      <c r="F10" s="132">
        <v>10000</v>
      </c>
      <c r="G10" s="132">
        <v>10000</v>
      </c>
      <c r="H10" s="82" t="s">
        <v>145</v>
      </c>
      <c r="I10" s="82" t="s">
        <v>1405</v>
      </c>
    </row>
    <row r="11" spans="1:9" ht="24" customHeight="1">
      <c r="A11" s="268"/>
      <c r="B11" s="87" t="s">
        <v>1410</v>
      </c>
      <c r="C11" s="82" t="s">
        <v>152</v>
      </c>
      <c r="D11" s="83" t="s">
        <v>561</v>
      </c>
      <c r="E11" s="87"/>
      <c r="F11" s="87"/>
      <c r="G11" s="87"/>
      <c r="H11" s="82" t="s">
        <v>739</v>
      </c>
      <c r="I11" s="82" t="s">
        <v>523</v>
      </c>
    </row>
    <row r="12" spans="1:9" ht="20.25">
      <c r="A12" s="268">
        <v>2</v>
      </c>
      <c r="B12" s="87" t="s">
        <v>1412</v>
      </c>
      <c r="C12" s="82" t="s">
        <v>1414</v>
      </c>
      <c r="D12" s="83" t="s">
        <v>1416</v>
      </c>
      <c r="E12" s="132">
        <v>200000</v>
      </c>
      <c r="F12" s="132">
        <v>200000</v>
      </c>
      <c r="G12" s="132">
        <v>200000</v>
      </c>
      <c r="H12" s="82" t="s">
        <v>145</v>
      </c>
      <c r="I12" s="82" t="s">
        <v>1405</v>
      </c>
    </row>
    <row r="13" spans="1:9" ht="20.25">
      <c r="A13" s="387"/>
      <c r="B13" s="81" t="s">
        <v>1413</v>
      </c>
      <c r="C13" s="88" t="s">
        <v>1415</v>
      </c>
      <c r="D13" s="83" t="s">
        <v>561</v>
      </c>
      <c r="E13" s="94"/>
      <c r="F13" s="87"/>
      <c r="G13" s="94"/>
      <c r="H13" s="82" t="s">
        <v>739</v>
      </c>
      <c r="I13" s="82" t="s">
        <v>523</v>
      </c>
    </row>
    <row r="14" spans="1:9" ht="20.25">
      <c r="A14" s="268">
        <v>3</v>
      </c>
      <c r="B14" s="388" t="s">
        <v>738</v>
      </c>
      <c r="C14" s="82" t="s">
        <v>151</v>
      </c>
      <c r="D14" s="83" t="s">
        <v>1416</v>
      </c>
      <c r="E14" s="456">
        <v>100000</v>
      </c>
      <c r="F14" s="287">
        <v>0</v>
      </c>
      <c r="G14" s="287">
        <v>0</v>
      </c>
      <c r="H14" s="82" t="s">
        <v>145</v>
      </c>
      <c r="I14" s="82" t="s">
        <v>1405</v>
      </c>
    </row>
    <row r="15" spans="1:9" ht="20.25">
      <c r="A15" s="268"/>
      <c r="B15" s="388"/>
      <c r="C15" s="82" t="s">
        <v>152</v>
      </c>
      <c r="D15" s="83" t="s">
        <v>561</v>
      </c>
      <c r="E15" s="411"/>
      <c r="F15" s="457"/>
      <c r="G15" s="458"/>
      <c r="H15" s="82" t="s">
        <v>739</v>
      </c>
      <c r="I15" s="82" t="s">
        <v>523</v>
      </c>
    </row>
    <row r="16" spans="1:9" s="299" customFormat="1" ht="20.25">
      <c r="A16" s="125">
        <v>4</v>
      </c>
      <c r="B16" s="326" t="s">
        <v>1946</v>
      </c>
      <c r="C16" s="82" t="s">
        <v>151</v>
      </c>
      <c r="D16" s="83" t="s">
        <v>1416</v>
      </c>
      <c r="E16" s="154">
        <v>250000</v>
      </c>
      <c r="F16" s="287">
        <v>0</v>
      </c>
      <c r="G16" s="287">
        <v>0</v>
      </c>
      <c r="H16" s="82" t="s">
        <v>145</v>
      </c>
      <c r="I16" s="82" t="s">
        <v>1405</v>
      </c>
    </row>
    <row r="17" spans="1:9" ht="20.25">
      <c r="A17" s="268"/>
      <c r="B17" s="459" t="s">
        <v>1947</v>
      </c>
      <c r="C17" s="82" t="s">
        <v>152</v>
      </c>
      <c r="D17" s="83" t="s">
        <v>561</v>
      </c>
      <c r="E17" s="154"/>
      <c r="F17" s="457"/>
      <c r="G17" s="457"/>
      <c r="H17" s="82" t="s">
        <v>739</v>
      </c>
      <c r="I17" s="82" t="s">
        <v>523</v>
      </c>
    </row>
    <row r="18" spans="1:9" ht="20.25">
      <c r="A18" s="268">
        <v>5</v>
      </c>
      <c r="B18" s="460" t="s">
        <v>1948</v>
      </c>
      <c r="C18" s="82" t="s">
        <v>151</v>
      </c>
      <c r="D18" s="83" t="s">
        <v>1416</v>
      </c>
      <c r="E18" s="154">
        <v>70000</v>
      </c>
      <c r="F18" s="287">
        <v>0</v>
      </c>
      <c r="G18" s="287">
        <v>0</v>
      </c>
      <c r="H18" s="82" t="s">
        <v>145</v>
      </c>
      <c r="I18" s="82" t="s">
        <v>1405</v>
      </c>
    </row>
    <row r="19" spans="1:9" ht="20.25">
      <c r="A19" s="268"/>
      <c r="B19" s="460" t="s">
        <v>1949</v>
      </c>
      <c r="C19" s="82" t="s">
        <v>152</v>
      </c>
      <c r="D19" s="83" t="s">
        <v>561</v>
      </c>
      <c r="E19" s="154"/>
      <c r="F19" s="457"/>
      <c r="G19" s="457"/>
      <c r="H19" s="82" t="s">
        <v>739</v>
      </c>
      <c r="I19" s="82" t="s">
        <v>523</v>
      </c>
    </row>
    <row r="20" spans="1:9" ht="20.25">
      <c r="A20" s="268">
        <v>6</v>
      </c>
      <c r="B20" s="461" t="s">
        <v>1950</v>
      </c>
      <c r="C20" s="82" t="s">
        <v>151</v>
      </c>
      <c r="D20" s="83" t="s">
        <v>1416</v>
      </c>
      <c r="E20" s="154">
        <v>250000</v>
      </c>
      <c r="F20" s="287">
        <v>0</v>
      </c>
      <c r="G20" s="287">
        <v>0</v>
      </c>
      <c r="H20" s="82" t="s">
        <v>145</v>
      </c>
      <c r="I20" s="82" t="s">
        <v>1405</v>
      </c>
    </row>
    <row r="21" spans="1:9" ht="20.25">
      <c r="A21" s="268"/>
      <c r="B21" s="461" t="s">
        <v>1951</v>
      </c>
      <c r="C21" s="82" t="s">
        <v>152</v>
      </c>
      <c r="D21" s="83" t="s">
        <v>561</v>
      </c>
      <c r="E21" s="154"/>
      <c r="F21" s="457"/>
      <c r="G21" s="457"/>
      <c r="H21" s="82" t="s">
        <v>739</v>
      </c>
      <c r="I21" s="82" t="s">
        <v>523</v>
      </c>
    </row>
    <row r="22" spans="1:9" ht="20.25">
      <c r="A22" s="268">
        <v>7</v>
      </c>
      <c r="B22" s="460" t="s">
        <v>1950</v>
      </c>
      <c r="C22" s="82" t="s">
        <v>151</v>
      </c>
      <c r="D22" s="83" t="s">
        <v>1416</v>
      </c>
      <c r="E22" s="154">
        <v>50000</v>
      </c>
      <c r="F22" s="287">
        <v>0</v>
      </c>
      <c r="G22" s="287">
        <v>0</v>
      </c>
      <c r="H22" s="82" t="s">
        <v>145</v>
      </c>
      <c r="I22" s="82" t="s">
        <v>1405</v>
      </c>
    </row>
    <row r="23" spans="1:9" ht="20.25">
      <c r="A23" s="268"/>
      <c r="B23" s="460" t="s">
        <v>1952</v>
      </c>
      <c r="C23" s="82" t="s">
        <v>152</v>
      </c>
      <c r="D23" s="83" t="s">
        <v>561</v>
      </c>
      <c r="E23" s="154"/>
      <c r="F23" s="457"/>
      <c r="G23" s="457"/>
      <c r="H23" s="82" t="s">
        <v>739</v>
      </c>
      <c r="I23" s="82" t="s">
        <v>523</v>
      </c>
    </row>
    <row r="24" spans="1:9" ht="20.25">
      <c r="A24" s="268">
        <v>8</v>
      </c>
      <c r="B24" s="462" t="s">
        <v>1953</v>
      </c>
      <c r="C24" s="82" t="s">
        <v>151</v>
      </c>
      <c r="D24" s="83" t="s">
        <v>1416</v>
      </c>
      <c r="E24" s="154">
        <v>100000</v>
      </c>
      <c r="F24" s="287">
        <v>0</v>
      </c>
      <c r="G24" s="287">
        <v>0</v>
      </c>
      <c r="H24" s="82" t="s">
        <v>145</v>
      </c>
      <c r="I24" s="82" t="s">
        <v>1405</v>
      </c>
    </row>
    <row r="25" spans="1:9" ht="20.25">
      <c r="A25" s="274"/>
      <c r="B25" s="463" t="s">
        <v>1954</v>
      </c>
      <c r="C25" s="90" t="s">
        <v>152</v>
      </c>
      <c r="D25" s="91" t="s">
        <v>561</v>
      </c>
      <c r="E25" s="136"/>
      <c r="F25" s="136"/>
      <c r="G25" s="136"/>
      <c r="H25" s="90" t="s">
        <v>739</v>
      </c>
      <c r="I25" s="82" t="s">
        <v>523</v>
      </c>
    </row>
    <row r="26" spans="1:9" ht="20.25">
      <c r="A26" s="509" t="s">
        <v>95</v>
      </c>
      <c r="B26" s="509"/>
      <c r="C26" s="509"/>
      <c r="D26" s="509"/>
      <c r="E26" s="464">
        <f>E10+E12+E14+E16+E18+E20+E22+E24</f>
        <v>1030000</v>
      </c>
      <c r="F26" s="465">
        <f>F10+F12+F14+F16+F18+F20+F22+F24</f>
        <v>210000</v>
      </c>
      <c r="G26" s="465">
        <f>G10+G12+G14+G16+G18+G20+G22+G24</f>
        <v>210000</v>
      </c>
      <c r="H26" s="466">
        <f>E26+F26+G26</f>
        <v>1450000</v>
      </c>
      <c r="I26" s="96"/>
    </row>
    <row r="27" spans="1:9" ht="20.25">
      <c r="A27" s="270"/>
      <c r="B27" s="270"/>
      <c r="C27" s="270"/>
      <c r="D27" s="275">
        <v>70</v>
      </c>
      <c r="E27" s="383"/>
      <c r="F27" s="342"/>
      <c r="G27" s="342"/>
      <c r="H27" s="455"/>
      <c r="I27" s="329"/>
    </row>
    <row r="28" spans="1:9" ht="20.25">
      <c r="A28" s="498" t="s">
        <v>1669</v>
      </c>
      <c r="B28" s="498"/>
      <c r="C28" s="498"/>
      <c r="D28" s="498"/>
      <c r="E28" s="498"/>
      <c r="F28" s="498"/>
      <c r="G28" s="498"/>
      <c r="H28" s="498"/>
      <c r="I28" s="498"/>
    </row>
    <row r="29" spans="1:9" ht="20.25">
      <c r="A29" s="498" t="s">
        <v>1670</v>
      </c>
      <c r="B29" s="498"/>
      <c r="C29" s="498"/>
      <c r="D29" s="498"/>
      <c r="E29" s="498"/>
      <c r="F29" s="498"/>
      <c r="G29" s="498"/>
      <c r="H29" s="498"/>
      <c r="I29" s="498"/>
    </row>
    <row r="30" spans="1:9" ht="21" customHeight="1">
      <c r="A30" s="498" t="s">
        <v>1435</v>
      </c>
      <c r="B30" s="498"/>
      <c r="C30" s="498"/>
      <c r="D30" s="498"/>
      <c r="E30" s="498"/>
      <c r="F30" s="498"/>
      <c r="G30" s="498"/>
      <c r="H30" s="498"/>
      <c r="I30" s="498"/>
    </row>
    <row r="31" spans="1:9" ht="20.25">
      <c r="A31" s="119" t="s">
        <v>573</v>
      </c>
      <c r="B31" s="119"/>
      <c r="C31" s="119"/>
      <c r="D31" s="119"/>
      <c r="E31" s="119"/>
      <c r="F31" s="119"/>
      <c r="G31" s="119"/>
      <c r="H31" s="119"/>
      <c r="I31" s="119"/>
    </row>
    <row r="32" spans="1:9" ht="20.25">
      <c r="A32" s="119" t="s">
        <v>783</v>
      </c>
      <c r="B32" s="119"/>
      <c r="C32" s="119"/>
      <c r="D32" s="119"/>
      <c r="E32" s="119"/>
      <c r="F32" s="119"/>
      <c r="G32" s="119"/>
      <c r="H32" s="119"/>
      <c r="I32" s="119"/>
    </row>
    <row r="33" spans="1:9" s="119" customFormat="1" ht="20.25">
      <c r="A33" s="499" t="s">
        <v>785</v>
      </c>
      <c r="B33" s="499"/>
      <c r="C33" s="499"/>
      <c r="D33" s="499"/>
      <c r="E33" s="499"/>
      <c r="F33" s="499"/>
      <c r="G33" s="499"/>
      <c r="H33" s="499"/>
      <c r="I33" s="499"/>
    </row>
    <row r="34" spans="1:9" s="119" customFormat="1" ht="20.25">
      <c r="A34" s="497" t="s">
        <v>43</v>
      </c>
      <c r="B34" s="469" t="s">
        <v>44</v>
      </c>
      <c r="C34" s="469" t="s">
        <v>45</v>
      </c>
      <c r="D34" s="495" t="s">
        <v>46</v>
      </c>
      <c r="E34" s="467" t="s">
        <v>47</v>
      </c>
      <c r="F34" s="467"/>
      <c r="G34" s="467"/>
      <c r="H34" s="496" t="s">
        <v>49</v>
      </c>
      <c r="I34" s="496" t="s">
        <v>48</v>
      </c>
    </row>
    <row r="35" spans="1:9" ht="20.25">
      <c r="A35" s="497"/>
      <c r="B35" s="469"/>
      <c r="C35" s="469"/>
      <c r="D35" s="495"/>
      <c r="E35" s="96">
        <v>2557</v>
      </c>
      <c r="F35" s="96">
        <v>2558</v>
      </c>
      <c r="G35" s="96">
        <v>2559</v>
      </c>
      <c r="H35" s="467"/>
      <c r="I35" s="467"/>
    </row>
    <row r="36" spans="1:9" ht="20.25">
      <c r="A36" s="271">
        <v>6.2</v>
      </c>
      <c r="B36" s="269" t="s">
        <v>153</v>
      </c>
      <c r="C36" s="71"/>
      <c r="D36" s="83"/>
      <c r="E36" s="87"/>
      <c r="F36" s="87"/>
      <c r="G36" s="87"/>
      <c r="H36" s="82"/>
      <c r="I36" s="82"/>
    </row>
    <row r="37" spans="1:9" ht="20.25">
      <c r="A37" s="268">
        <v>1</v>
      </c>
      <c r="B37" s="87" t="s">
        <v>154</v>
      </c>
      <c r="C37" s="82" t="s">
        <v>155</v>
      </c>
      <c r="D37" s="83" t="s">
        <v>157</v>
      </c>
      <c r="E37" s="132">
        <v>100000</v>
      </c>
      <c r="F37" s="132">
        <v>100000</v>
      </c>
      <c r="G37" s="132">
        <v>100000</v>
      </c>
      <c r="H37" s="273" t="s">
        <v>159</v>
      </c>
      <c r="I37" s="82" t="s">
        <v>1405</v>
      </c>
    </row>
    <row r="38" spans="1:9" ht="20.25">
      <c r="A38" s="268"/>
      <c r="B38" s="87"/>
      <c r="C38" s="82" t="s">
        <v>156</v>
      </c>
      <c r="D38" s="83" t="s">
        <v>158</v>
      </c>
      <c r="E38" s="87"/>
      <c r="F38" s="87"/>
      <c r="G38" s="87"/>
      <c r="H38" s="82" t="s">
        <v>173</v>
      </c>
      <c r="I38" s="87"/>
    </row>
    <row r="39" spans="1:9" ht="20.25">
      <c r="A39" s="268">
        <v>2</v>
      </c>
      <c r="B39" s="87" t="s">
        <v>160</v>
      </c>
      <c r="C39" s="82" t="s">
        <v>166</v>
      </c>
      <c r="D39" s="83" t="s">
        <v>162</v>
      </c>
      <c r="E39" s="132">
        <v>100000</v>
      </c>
      <c r="F39" s="132">
        <v>100000</v>
      </c>
      <c r="G39" s="132">
        <v>100000</v>
      </c>
      <c r="H39" s="82" t="s">
        <v>174</v>
      </c>
      <c r="I39" s="82" t="s">
        <v>1405</v>
      </c>
    </row>
    <row r="40" spans="1:13" ht="20.25">
      <c r="A40" s="268"/>
      <c r="B40" s="87" t="s">
        <v>161</v>
      </c>
      <c r="C40" s="82" t="s">
        <v>164</v>
      </c>
      <c r="D40" s="83" t="s">
        <v>163</v>
      </c>
      <c r="E40" s="87"/>
      <c r="F40" s="87"/>
      <c r="G40" s="87"/>
      <c r="H40" s="82" t="s">
        <v>175</v>
      </c>
      <c r="I40" s="87"/>
      <c r="K40" s="126"/>
      <c r="L40" s="126"/>
      <c r="M40" s="126"/>
    </row>
    <row r="41" spans="1:9" ht="20.25">
      <c r="A41" s="268">
        <v>3</v>
      </c>
      <c r="B41" s="87" t="s">
        <v>1566</v>
      </c>
      <c r="C41" s="82" t="s">
        <v>166</v>
      </c>
      <c r="D41" s="83" t="s">
        <v>167</v>
      </c>
      <c r="E41" s="132">
        <v>650000</v>
      </c>
      <c r="F41" s="132">
        <v>650000</v>
      </c>
      <c r="G41" s="132">
        <v>650000</v>
      </c>
      <c r="H41" s="82" t="s">
        <v>170</v>
      </c>
      <c r="I41" s="82" t="s">
        <v>1405</v>
      </c>
    </row>
    <row r="42" spans="1:9" ht="20.25">
      <c r="A42" s="268"/>
      <c r="B42" s="81" t="s">
        <v>1567</v>
      </c>
      <c r="C42" s="82" t="s">
        <v>164</v>
      </c>
      <c r="D42" s="83" t="s">
        <v>168</v>
      </c>
      <c r="E42" s="87"/>
      <c r="F42" s="87"/>
      <c r="G42" s="87"/>
      <c r="H42" s="82" t="s">
        <v>171</v>
      </c>
      <c r="I42" s="87"/>
    </row>
    <row r="43" spans="1:9" ht="20.25">
      <c r="A43" s="268"/>
      <c r="B43" s="87" t="s">
        <v>1568</v>
      </c>
      <c r="C43" s="82"/>
      <c r="D43" s="83" t="s">
        <v>169</v>
      </c>
      <c r="E43" s="87"/>
      <c r="F43" s="87"/>
      <c r="G43" s="87"/>
      <c r="H43" s="82" t="s">
        <v>172</v>
      </c>
      <c r="I43" s="87"/>
    </row>
    <row r="44" spans="1:9" ht="20.25">
      <c r="A44" s="268">
        <v>4</v>
      </c>
      <c r="B44" s="87" t="s">
        <v>1841</v>
      </c>
      <c r="C44" s="82" t="s">
        <v>166</v>
      </c>
      <c r="D44" s="83" t="s">
        <v>1843</v>
      </c>
      <c r="E44" s="132">
        <v>40000</v>
      </c>
      <c r="F44" s="132">
        <v>40000</v>
      </c>
      <c r="G44" s="132">
        <v>40000</v>
      </c>
      <c r="H44" s="82" t="s">
        <v>1674</v>
      </c>
      <c r="I44" s="82" t="s">
        <v>1405</v>
      </c>
    </row>
    <row r="45" spans="1:9" ht="20.25">
      <c r="A45" s="268"/>
      <c r="B45" s="94" t="s">
        <v>1842</v>
      </c>
      <c r="C45" s="82" t="s">
        <v>164</v>
      </c>
      <c r="D45" s="89" t="s">
        <v>1844</v>
      </c>
      <c r="E45" s="87"/>
      <c r="F45" s="94"/>
      <c r="G45" s="87"/>
      <c r="H45" s="88" t="s">
        <v>1675</v>
      </c>
      <c r="I45" s="87"/>
    </row>
    <row r="46" spans="1:9" ht="20.25">
      <c r="A46" s="268">
        <v>5</v>
      </c>
      <c r="B46" s="81" t="s">
        <v>176</v>
      </c>
      <c r="C46" s="82" t="s">
        <v>181</v>
      </c>
      <c r="D46" s="83" t="s">
        <v>182</v>
      </c>
      <c r="E46" s="132">
        <v>10000</v>
      </c>
      <c r="F46" s="132">
        <v>10000</v>
      </c>
      <c r="G46" s="132">
        <v>10000</v>
      </c>
      <c r="H46" s="82" t="s">
        <v>185</v>
      </c>
      <c r="I46" s="82" t="s">
        <v>1405</v>
      </c>
    </row>
    <row r="47" spans="1:9" ht="20.25">
      <c r="A47" s="268"/>
      <c r="B47" s="81" t="s">
        <v>177</v>
      </c>
      <c r="C47" s="82" t="s">
        <v>179</v>
      </c>
      <c r="D47" s="83" t="s">
        <v>183</v>
      </c>
      <c r="E47" s="87"/>
      <c r="F47" s="87"/>
      <c r="G47" s="87"/>
      <c r="H47" s="82" t="s">
        <v>186</v>
      </c>
      <c r="I47" s="82"/>
    </row>
    <row r="48" spans="1:9" ht="20.25">
      <c r="A48" s="268"/>
      <c r="B48" s="81" t="s">
        <v>178</v>
      </c>
      <c r="C48" s="82" t="s">
        <v>180</v>
      </c>
      <c r="D48" s="83" t="s">
        <v>184</v>
      </c>
      <c r="E48" s="87"/>
      <c r="F48" s="87"/>
      <c r="G48" s="87"/>
      <c r="H48" s="82"/>
      <c r="I48" s="82"/>
    </row>
    <row r="49" spans="1:9" ht="20.25">
      <c r="A49" s="268">
        <v>6</v>
      </c>
      <c r="B49" s="87" t="s">
        <v>176</v>
      </c>
      <c r="C49" s="82" t="s">
        <v>181</v>
      </c>
      <c r="D49" s="83" t="s">
        <v>182</v>
      </c>
      <c r="E49" s="132">
        <v>10000</v>
      </c>
      <c r="F49" s="132">
        <v>10000</v>
      </c>
      <c r="G49" s="132">
        <v>10000</v>
      </c>
      <c r="H49" s="82" t="s">
        <v>185</v>
      </c>
      <c r="I49" s="82" t="s">
        <v>1405</v>
      </c>
    </row>
    <row r="50" spans="1:9" ht="20.25">
      <c r="A50" s="268"/>
      <c r="B50" s="87" t="s">
        <v>187</v>
      </c>
      <c r="C50" s="82" t="s">
        <v>179</v>
      </c>
      <c r="D50" s="83" t="s">
        <v>183</v>
      </c>
      <c r="E50" s="87"/>
      <c r="F50" s="87"/>
      <c r="G50" s="87"/>
      <c r="H50" s="82" t="s">
        <v>186</v>
      </c>
      <c r="I50" s="87"/>
    </row>
    <row r="51" spans="1:12" ht="20.25">
      <c r="A51" s="274"/>
      <c r="B51" s="95" t="s">
        <v>188</v>
      </c>
      <c r="C51" s="90" t="s">
        <v>180</v>
      </c>
      <c r="D51" s="91" t="s">
        <v>189</v>
      </c>
      <c r="E51" s="95"/>
      <c r="F51" s="95"/>
      <c r="G51" s="95"/>
      <c r="H51" s="90"/>
      <c r="I51" s="95"/>
      <c r="J51" s="126">
        <f>SUM(E37:E51)</f>
        <v>910000</v>
      </c>
      <c r="K51" s="126">
        <f>SUM(F37:F51)</f>
        <v>910000</v>
      </c>
      <c r="L51" s="126">
        <f>SUM(G37:G51)</f>
        <v>910000</v>
      </c>
    </row>
    <row r="53" ht="20.25">
      <c r="D53" s="166" t="s">
        <v>1363</v>
      </c>
    </row>
    <row r="54" spans="1:9" ht="20.25">
      <c r="A54" s="119" t="s">
        <v>573</v>
      </c>
      <c r="B54" s="119"/>
      <c r="C54" s="119"/>
      <c r="D54" s="119"/>
      <c r="E54" s="119"/>
      <c r="F54" s="119"/>
      <c r="G54" s="119"/>
      <c r="H54" s="119"/>
      <c r="I54" s="119"/>
    </row>
    <row r="55" spans="1:9" ht="20.25">
      <c r="A55" s="119" t="s">
        <v>786</v>
      </c>
      <c r="B55" s="119"/>
      <c r="C55" s="119"/>
      <c r="D55" s="119"/>
      <c r="E55" s="119"/>
      <c r="F55" s="119"/>
      <c r="G55" s="119"/>
      <c r="H55" s="119"/>
      <c r="I55" s="119"/>
    </row>
    <row r="56" spans="1:9" ht="20.25">
      <c r="A56" s="499" t="s">
        <v>787</v>
      </c>
      <c r="B56" s="499"/>
      <c r="C56" s="499"/>
      <c r="D56" s="499"/>
      <c r="E56" s="499"/>
      <c r="F56" s="499"/>
      <c r="G56" s="499"/>
      <c r="H56" s="499"/>
      <c r="I56" s="499"/>
    </row>
    <row r="57" spans="1:9" s="119" customFormat="1" ht="20.25">
      <c r="A57" s="497" t="s">
        <v>43</v>
      </c>
      <c r="B57" s="469" t="s">
        <v>44</v>
      </c>
      <c r="C57" s="469" t="s">
        <v>45</v>
      </c>
      <c r="D57" s="495" t="s">
        <v>46</v>
      </c>
      <c r="E57" s="467" t="s">
        <v>47</v>
      </c>
      <c r="F57" s="467"/>
      <c r="G57" s="467"/>
      <c r="H57" s="496" t="s">
        <v>49</v>
      </c>
      <c r="I57" s="496" t="s">
        <v>48</v>
      </c>
    </row>
    <row r="58" spans="1:9" ht="20.25">
      <c r="A58" s="497"/>
      <c r="B58" s="469"/>
      <c r="C58" s="469"/>
      <c r="D58" s="495"/>
      <c r="E58" s="96">
        <v>2557</v>
      </c>
      <c r="F58" s="96">
        <v>2558</v>
      </c>
      <c r="G58" s="96">
        <v>2559</v>
      </c>
      <c r="H58" s="467"/>
      <c r="I58" s="467"/>
    </row>
    <row r="59" spans="1:9" ht="20.25">
      <c r="A59" s="271">
        <v>6.2</v>
      </c>
      <c r="B59" s="269" t="s">
        <v>153</v>
      </c>
      <c r="C59" s="69"/>
      <c r="D59" s="121"/>
      <c r="E59" s="131"/>
      <c r="F59" s="131"/>
      <c r="G59" s="131"/>
      <c r="H59" s="86"/>
      <c r="I59" s="131"/>
    </row>
    <row r="60" spans="1:9" ht="20.25">
      <c r="A60" s="268">
        <v>7</v>
      </c>
      <c r="B60" s="87" t="s">
        <v>1570</v>
      </c>
      <c r="C60" s="82" t="s">
        <v>1573</v>
      </c>
      <c r="D60" s="83" t="s">
        <v>191</v>
      </c>
      <c r="E60" s="132">
        <v>37500</v>
      </c>
      <c r="F60" s="287">
        <v>0</v>
      </c>
      <c r="G60" s="287">
        <v>0</v>
      </c>
      <c r="H60" s="82" t="s">
        <v>195</v>
      </c>
      <c r="I60" s="82" t="s">
        <v>1405</v>
      </c>
    </row>
    <row r="61" spans="1:9" ht="20.25">
      <c r="A61" s="268"/>
      <c r="B61" s="87" t="s">
        <v>1571</v>
      </c>
      <c r="C61" s="82" t="s">
        <v>1572</v>
      </c>
      <c r="D61" s="83" t="s">
        <v>192</v>
      </c>
      <c r="E61" s="87"/>
      <c r="F61" s="87"/>
      <c r="G61" s="87"/>
      <c r="H61" s="82" t="s">
        <v>196</v>
      </c>
      <c r="I61" s="87"/>
    </row>
    <row r="62" spans="1:9" ht="20.25">
      <c r="A62" s="268"/>
      <c r="B62" s="87" t="s">
        <v>1569</v>
      </c>
      <c r="C62" s="82"/>
      <c r="D62" s="83" t="s">
        <v>193</v>
      </c>
      <c r="E62" s="87"/>
      <c r="F62" s="87"/>
      <c r="G62" s="87"/>
      <c r="H62" s="82" t="s">
        <v>197</v>
      </c>
      <c r="I62" s="87"/>
    </row>
    <row r="63" spans="1:9" ht="20.25">
      <c r="A63" s="268">
        <v>8</v>
      </c>
      <c r="B63" s="87" t="s">
        <v>1423</v>
      </c>
      <c r="C63" s="82" t="s">
        <v>234</v>
      </c>
      <c r="D63" s="83" t="s">
        <v>1425</v>
      </c>
      <c r="E63" s="132">
        <v>4000</v>
      </c>
      <c r="F63" s="287">
        <v>0</v>
      </c>
      <c r="G63" s="287">
        <v>0</v>
      </c>
      <c r="H63" s="82" t="s">
        <v>194</v>
      </c>
      <c r="I63" s="82" t="s">
        <v>1405</v>
      </c>
    </row>
    <row r="64" spans="1:9" ht="20.25">
      <c r="A64" s="268"/>
      <c r="B64" s="87" t="s">
        <v>887</v>
      </c>
      <c r="C64" s="417" t="s">
        <v>1424</v>
      </c>
      <c r="D64" s="83" t="s">
        <v>1426</v>
      </c>
      <c r="E64" s="87"/>
      <c r="F64" s="87"/>
      <c r="G64" s="87"/>
      <c r="H64" s="82"/>
      <c r="I64" s="82"/>
    </row>
    <row r="65" spans="1:9" ht="20.25">
      <c r="A65" s="252">
        <v>9</v>
      </c>
      <c r="B65" s="85" t="s">
        <v>315</v>
      </c>
      <c r="C65" s="108" t="s">
        <v>1291</v>
      </c>
      <c r="D65" s="83" t="s">
        <v>1843</v>
      </c>
      <c r="E65" s="226">
        <v>15000</v>
      </c>
      <c r="F65" s="226">
        <v>0</v>
      </c>
      <c r="G65" s="226">
        <v>0</v>
      </c>
      <c r="H65" s="109" t="s">
        <v>1293</v>
      </c>
      <c r="I65" s="82" t="s">
        <v>1405</v>
      </c>
    </row>
    <row r="66" spans="1:9" ht="20.25">
      <c r="A66" s="252"/>
      <c r="B66" s="85"/>
      <c r="C66" s="108" t="s">
        <v>324</v>
      </c>
      <c r="D66" s="89" t="s">
        <v>1844</v>
      </c>
      <c r="E66" s="226"/>
      <c r="F66" s="226"/>
      <c r="G66" s="226"/>
      <c r="H66" s="109" t="s">
        <v>1294</v>
      </c>
      <c r="I66" s="109"/>
    </row>
    <row r="67" spans="1:9" ht="20.25">
      <c r="A67" s="252">
        <v>10</v>
      </c>
      <c r="B67" s="379" t="s">
        <v>316</v>
      </c>
      <c r="C67" s="108" t="s">
        <v>1291</v>
      </c>
      <c r="D67" s="83" t="s">
        <v>1843</v>
      </c>
      <c r="E67" s="110">
        <v>15000</v>
      </c>
      <c r="F67" s="226">
        <v>0</v>
      </c>
      <c r="G67" s="226">
        <v>0</v>
      </c>
      <c r="H67" s="109" t="s">
        <v>1293</v>
      </c>
      <c r="I67" s="82" t="s">
        <v>1405</v>
      </c>
    </row>
    <row r="68" spans="1:9" ht="20.25">
      <c r="A68" s="252"/>
      <c r="B68" s="144"/>
      <c r="C68" s="108" t="s">
        <v>324</v>
      </c>
      <c r="D68" s="89" t="s">
        <v>1844</v>
      </c>
      <c r="E68" s="110"/>
      <c r="F68" s="154"/>
      <c r="G68" s="154"/>
      <c r="H68" s="109" t="s">
        <v>1294</v>
      </c>
      <c r="I68" s="109"/>
    </row>
    <row r="69" spans="1:9" ht="20.25">
      <c r="A69" s="125">
        <v>11</v>
      </c>
      <c r="B69" s="460" t="s">
        <v>1955</v>
      </c>
      <c r="C69" s="82" t="s">
        <v>151</v>
      </c>
      <c r="D69" s="83" t="s">
        <v>1416</v>
      </c>
      <c r="E69" s="124">
        <v>70000</v>
      </c>
      <c r="F69" s="287">
        <v>0</v>
      </c>
      <c r="G69" s="287">
        <v>0</v>
      </c>
      <c r="H69" s="82" t="s">
        <v>145</v>
      </c>
      <c r="I69" s="82" t="s">
        <v>1405</v>
      </c>
    </row>
    <row r="70" spans="1:9" ht="20.25">
      <c r="A70" s="125"/>
      <c r="B70" s="460" t="s">
        <v>1956</v>
      </c>
      <c r="C70" s="82" t="s">
        <v>152</v>
      </c>
      <c r="D70" s="83" t="s">
        <v>561</v>
      </c>
      <c r="E70" s="132"/>
      <c r="F70" s="132"/>
      <c r="G70" s="132"/>
      <c r="H70" s="82" t="s">
        <v>739</v>
      </c>
      <c r="I70" s="82" t="s">
        <v>523</v>
      </c>
    </row>
    <row r="71" spans="1:9" ht="20.25">
      <c r="A71" s="268"/>
      <c r="B71" s="87"/>
      <c r="C71" s="82"/>
      <c r="D71" s="413"/>
      <c r="E71" s="87"/>
      <c r="F71" s="87"/>
      <c r="G71" s="87"/>
      <c r="H71" s="82"/>
      <c r="I71" s="82"/>
    </row>
    <row r="72" spans="1:9" ht="20.25">
      <c r="A72" s="268"/>
      <c r="B72" s="87"/>
      <c r="C72" s="82"/>
      <c r="D72" s="413"/>
      <c r="E72" s="87"/>
      <c r="F72" s="87"/>
      <c r="G72" s="87"/>
      <c r="H72" s="82"/>
      <c r="I72" s="82"/>
    </row>
    <row r="73" spans="1:9" ht="20.25">
      <c r="A73" s="268"/>
      <c r="B73" s="87"/>
      <c r="C73" s="82"/>
      <c r="D73" s="413"/>
      <c r="E73" s="87"/>
      <c r="F73" s="87"/>
      <c r="G73" s="87"/>
      <c r="H73" s="82"/>
      <c r="I73" s="82"/>
    </row>
    <row r="74" spans="1:9" ht="20.25">
      <c r="A74" s="268"/>
      <c r="B74" s="87"/>
      <c r="C74" s="82"/>
      <c r="D74" s="413"/>
      <c r="E74" s="87"/>
      <c r="F74" s="87"/>
      <c r="G74" s="87"/>
      <c r="H74" s="82"/>
      <c r="I74" s="82"/>
    </row>
    <row r="75" spans="1:9" ht="20.25">
      <c r="A75" s="268"/>
      <c r="B75" s="87"/>
      <c r="C75" s="82"/>
      <c r="D75" s="413"/>
      <c r="E75" s="87"/>
      <c r="F75" s="87"/>
      <c r="G75" s="87"/>
      <c r="H75" s="82"/>
      <c r="I75" s="82"/>
    </row>
    <row r="76" spans="1:9" ht="20.25">
      <c r="A76" s="268"/>
      <c r="B76" s="87"/>
      <c r="C76" s="82"/>
      <c r="D76" s="413"/>
      <c r="E76" s="87"/>
      <c r="F76" s="87"/>
      <c r="G76" s="87"/>
      <c r="H76" s="82"/>
      <c r="I76" s="82"/>
    </row>
    <row r="77" spans="1:12" ht="20.25">
      <c r="A77" s="274"/>
      <c r="B77" s="95"/>
      <c r="C77" s="90"/>
      <c r="D77" s="413"/>
      <c r="E77" s="87"/>
      <c r="F77" s="87"/>
      <c r="G77" s="87"/>
      <c r="H77" s="82"/>
      <c r="I77" s="82"/>
      <c r="J77" s="126">
        <f>SUM(E60:E77)</f>
        <v>141500</v>
      </c>
      <c r="K77" s="391">
        <f>SUM(F60:F77)</f>
        <v>0</v>
      </c>
      <c r="L77" s="391">
        <f>SUM(G60:G77)</f>
        <v>0</v>
      </c>
    </row>
    <row r="78" spans="1:9" ht="21" thickBot="1">
      <c r="A78" s="506" t="s">
        <v>95</v>
      </c>
      <c r="B78" s="507"/>
      <c r="C78" s="507"/>
      <c r="D78" s="508"/>
      <c r="E78" s="403">
        <f>J51+J77</f>
        <v>1051500</v>
      </c>
      <c r="F78" s="403">
        <f>K51+K77</f>
        <v>910000</v>
      </c>
      <c r="G78" s="403">
        <f>L51+L77</f>
        <v>910000</v>
      </c>
      <c r="H78" s="404">
        <f>E78+F78+G78</f>
        <v>2871500</v>
      </c>
      <c r="I78" s="303"/>
    </row>
    <row r="79" ht="21" thickTop="1">
      <c r="D79" s="166" t="s">
        <v>1432</v>
      </c>
    </row>
    <row r="92" ht="20.25">
      <c r="D92" s="118"/>
    </row>
  </sheetData>
  <sheetProtection/>
  <mergeCells count="32">
    <mergeCell ref="A1:I1"/>
    <mergeCell ref="A2:I2"/>
    <mergeCell ref="A3:I3"/>
    <mergeCell ref="A33:I33"/>
    <mergeCell ref="A6:I6"/>
    <mergeCell ref="C7:C8"/>
    <mergeCell ref="D7:D8"/>
    <mergeCell ref="E7:G7"/>
    <mergeCell ref="H7:H8"/>
    <mergeCell ref="I57:I58"/>
    <mergeCell ref="I7:I8"/>
    <mergeCell ref="C34:C35"/>
    <mergeCell ref="A28:I28"/>
    <mergeCell ref="A29:I29"/>
    <mergeCell ref="A30:I30"/>
    <mergeCell ref="I34:I35"/>
    <mergeCell ref="A7:A8"/>
    <mergeCell ref="B7:B8"/>
    <mergeCell ref="A34:A35"/>
    <mergeCell ref="B34:B35"/>
    <mergeCell ref="A56:I56"/>
    <mergeCell ref="E34:G34"/>
    <mergeCell ref="H34:H35"/>
    <mergeCell ref="D34:D35"/>
    <mergeCell ref="A26:D26"/>
    <mergeCell ref="E57:G57"/>
    <mergeCell ref="H57:H58"/>
    <mergeCell ref="A78:D78"/>
    <mergeCell ref="A57:A58"/>
    <mergeCell ref="B57:B58"/>
    <mergeCell ref="C57:C58"/>
    <mergeCell ref="D57:D58"/>
  </mergeCells>
  <printOptions/>
  <pageMargins left="0.52" right="0.5" top="0.52" bottom="0.26" header="0.31" footer="0.1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B31">
      <selection activeCell="B62" sqref="B62"/>
    </sheetView>
  </sheetViews>
  <sheetFormatPr defaultColWidth="9.140625" defaultRowHeight="12.75"/>
  <cols>
    <col min="1" max="1" width="5.8515625" style="161" customWidth="1"/>
    <col min="2" max="2" width="30.140625" style="118" customWidth="1"/>
    <col min="3" max="3" width="18.57421875" style="165" customWidth="1"/>
    <col min="4" max="4" width="17.57421875" style="166" customWidth="1"/>
    <col min="5" max="5" width="12.7109375" style="144" customWidth="1"/>
    <col min="6" max="7" width="12.7109375" style="126" customWidth="1"/>
    <col min="8" max="8" width="16.00390625" style="165" customWidth="1"/>
    <col min="9" max="9" width="11.8515625" style="118" customWidth="1"/>
    <col min="10" max="10" width="13.28125" style="118" customWidth="1"/>
    <col min="11" max="11" width="11.7109375" style="118" customWidth="1"/>
    <col min="12" max="12" width="10.7109375" style="118" customWidth="1"/>
    <col min="13" max="16384" width="9.140625" style="118" customWidth="1"/>
  </cols>
  <sheetData>
    <row r="1" spans="1:9" ht="20.25">
      <c r="A1" s="498" t="s">
        <v>1669</v>
      </c>
      <c r="B1" s="498"/>
      <c r="C1" s="498"/>
      <c r="D1" s="498"/>
      <c r="E1" s="498"/>
      <c r="F1" s="498"/>
      <c r="G1" s="498"/>
      <c r="H1" s="498"/>
      <c r="I1" s="498"/>
    </row>
    <row r="2" spans="1:9" ht="20.25">
      <c r="A2" s="498" t="s">
        <v>1670</v>
      </c>
      <c r="B2" s="498"/>
      <c r="C2" s="498"/>
      <c r="D2" s="498"/>
      <c r="E2" s="498"/>
      <c r="F2" s="498"/>
      <c r="G2" s="498"/>
      <c r="H2" s="498"/>
      <c r="I2" s="498"/>
    </row>
    <row r="3" spans="1:9" ht="21" customHeight="1">
      <c r="A3" s="498" t="s">
        <v>1435</v>
      </c>
      <c r="B3" s="498"/>
      <c r="C3" s="498"/>
      <c r="D3" s="498"/>
      <c r="E3" s="498"/>
      <c r="F3" s="498"/>
      <c r="G3" s="498"/>
      <c r="H3" s="498"/>
      <c r="I3" s="498"/>
    </row>
    <row r="4" spans="1:9" ht="20.25">
      <c r="A4" s="119" t="s">
        <v>574</v>
      </c>
      <c r="B4" s="119"/>
      <c r="C4" s="119"/>
      <c r="D4" s="119"/>
      <c r="E4" s="143"/>
      <c r="F4" s="119"/>
      <c r="G4" s="119"/>
      <c r="H4" s="119"/>
      <c r="I4" s="119"/>
    </row>
    <row r="5" spans="1:9" ht="20.25">
      <c r="A5" s="120" t="s">
        <v>777</v>
      </c>
      <c r="B5" s="272"/>
      <c r="C5" s="272"/>
      <c r="D5" s="272"/>
      <c r="E5" s="333"/>
      <c r="F5" s="272"/>
      <c r="G5" s="272"/>
      <c r="H5" s="272"/>
      <c r="I5" s="272"/>
    </row>
    <row r="6" spans="1:9" ht="20.25">
      <c r="A6" s="120" t="s">
        <v>778</v>
      </c>
      <c r="B6" s="120"/>
      <c r="C6" s="120"/>
      <c r="D6" s="120"/>
      <c r="E6" s="145"/>
      <c r="F6" s="120"/>
      <c r="G6" s="120"/>
      <c r="H6" s="120"/>
      <c r="I6" s="120"/>
    </row>
    <row r="7" spans="1:9" s="119" customFormat="1" ht="20.25">
      <c r="A7" s="510" t="s">
        <v>43</v>
      </c>
      <c r="B7" s="512" t="s">
        <v>44</v>
      </c>
      <c r="C7" s="512" t="s">
        <v>45</v>
      </c>
      <c r="D7" s="514" t="s">
        <v>46</v>
      </c>
      <c r="E7" s="482" t="s">
        <v>47</v>
      </c>
      <c r="F7" s="483"/>
      <c r="G7" s="484"/>
      <c r="H7" s="334" t="s">
        <v>1195</v>
      </c>
      <c r="I7" s="334" t="s">
        <v>1197</v>
      </c>
    </row>
    <row r="8" spans="1:9" ht="20.25">
      <c r="A8" s="511"/>
      <c r="B8" s="513"/>
      <c r="C8" s="513"/>
      <c r="D8" s="515"/>
      <c r="E8" s="171">
        <v>2557</v>
      </c>
      <c r="F8" s="96">
        <v>2558</v>
      </c>
      <c r="G8" s="96">
        <v>2559</v>
      </c>
      <c r="H8" s="335" t="s">
        <v>1194</v>
      </c>
      <c r="I8" s="335" t="s">
        <v>1196</v>
      </c>
    </row>
    <row r="9" spans="1:9" ht="20.25">
      <c r="A9" s="314">
        <v>7.1</v>
      </c>
      <c r="B9" s="315" t="s">
        <v>587</v>
      </c>
      <c r="C9" s="141"/>
      <c r="D9" s="316"/>
      <c r="E9" s="214"/>
      <c r="F9" s="317"/>
      <c r="G9" s="317"/>
      <c r="H9" s="141"/>
      <c r="I9" s="141"/>
    </row>
    <row r="10" spans="1:9" ht="20.25">
      <c r="A10" s="109">
        <v>1</v>
      </c>
      <c r="B10" s="326" t="s">
        <v>803</v>
      </c>
      <c r="C10" s="105" t="s">
        <v>1213</v>
      </c>
      <c r="D10" s="109" t="s">
        <v>1214</v>
      </c>
      <c r="E10" s="178">
        <v>100000</v>
      </c>
      <c r="F10" s="230">
        <v>0</v>
      </c>
      <c r="G10" s="230">
        <v>0</v>
      </c>
      <c r="H10" s="109" t="s">
        <v>1215</v>
      </c>
      <c r="I10" s="109" t="s">
        <v>83</v>
      </c>
    </row>
    <row r="11" spans="1:9" ht="20.25">
      <c r="A11" s="109"/>
      <c r="B11" s="326"/>
      <c r="C11" s="105" t="s">
        <v>1216</v>
      </c>
      <c r="D11" s="109" t="s">
        <v>1217</v>
      </c>
      <c r="E11" s="228"/>
      <c r="F11" s="226"/>
      <c r="G11" s="226"/>
      <c r="H11" s="109" t="s">
        <v>1218</v>
      </c>
      <c r="I11" s="109"/>
    </row>
    <row r="12" spans="1:9" ht="20.25">
      <c r="A12" s="109">
        <v>2</v>
      </c>
      <c r="B12" s="85" t="s">
        <v>805</v>
      </c>
      <c r="C12" s="109" t="s">
        <v>1219</v>
      </c>
      <c r="D12" s="108" t="s">
        <v>1220</v>
      </c>
      <c r="E12" s="228">
        <v>1000000</v>
      </c>
      <c r="F12" s="230">
        <v>0</v>
      </c>
      <c r="G12" s="230">
        <v>0</v>
      </c>
      <c r="H12" s="82" t="s">
        <v>1676</v>
      </c>
      <c r="I12" s="109" t="s">
        <v>483</v>
      </c>
    </row>
    <row r="13" spans="1:9" ht="20.25">
      <c r="A13" s="326"/>
      <c r="B13" s="326"/>
      <c r="C13" s="109" t="s">
        <v>997</v>
      </c>
      <c r="D13" s="108" t="s">
        <v>1221</v>
      </c>
      <c r="E13" s="228"/>
      <c r="F13" s="328"/>
      <c r="G13" s="328"/>
      <c r="H13" s="273" t="s">
        <v>1677</v>
      </c>
      <c r="I13" s="319"/>
    </row>
    <row r="14" spans="1:9" ht="20.25">
      <c r="A14" s="252">
        <v>3</v>
      </c>
      <c r="B14" s="327" t="s">
        <v>1206</v>
      </c>
      <c r="C14" s="108" t="s">
        <v>1207</v>
      </c>
      <c r="D14" s="108" t="s">
        <v>1208</v>
      </c>
      <c r="E14" s="228">
        <v>50000</v>
      </c>
      <c r="F14" s="230">
        <v>0</v>
      </c>
      <c r="G14" s="230">
        <v>0</v>
      </c>
      <c r="H14" s="109" t="s">
        <v>387</v>
      </c>
      <c r="I14" s="125" t="s">
        <v>83</v>
      </c>
    </row>
    <row r="15" spans="1:9" ht="20.25">
      <c r="A15" s="252"/>
      <c r="B15" s="105" t="s">
        <v>1210</v>
      </c>
      <c r="C15" s="108" t="s">
        <v>1211</v>
      </c>
      <c r="D15" s="108"/>
      <c r="E15" s="110"/>
      <c r="F15" s="87"/>
      <c r="G15" s="87"/>
      <c r="H15" s="109" t="s">
        <v>388</v>
      </c>
      <c r="I15" s="125"/>
    </row>
    <row r="16" spans="1:9" ht="20.25">
      <c r="A16" s="252"/>
      <c r="B16" s="105"/>
      <c r="C16" s="108"/>
      <c r="D16" s="108"/>
      <c r="E16" s="110"/>
      <c r="F16" s="421"/>
      <c r="G16" s="421"/>
      <c r="H16" s="109" t="s">
        <v>389</v>
      </c>
      <c r="I16" s="125"/>
    </row>
    <row r="17" spans="1:9" ht="20.25">
      <c r="A17" s="252">
        <v>4</v>
      </c>
      <c r="B17" s="105" t="s">
        <v>226</v>
      </c>
      <c r="C17" s="108" t="s">
        <v>390</v>
      </c>
      <c r="D17" s="108" t="s">
        <v>391</v>
      </c>
      <c r="E17" s="426">
        <v>100000</v>
      </c>
      <c r="F17" s="425">
        <v>0</v>
      </c>
      <c r="G17" s="425">
        <v>0</v>
      </c>
      <c r="H17" s="109" t="s">
        <v>1209</v>
      </c>
      <c r="I17" s="125" t="s">
        <v>83</v>
      </c>
    </row>
    <row r="18" spans="1:9" ht="20.25">
      <c r="A18" s="125"/>
      <c r="B18" s="318"/>
      <c r="C18" s="424"/>
      <c r="D18" s="310"/>
      <c r="E18" s="426"/>
      <c r="F18" s="425"/>
      <c r="G18" s="425"/>
      <c r="H18" s="109" t="s">
        <v>1212</v>
      </c>
      <c r="I18" s="319"/>
    </row>
    <row r="19" spans="1:9" ht="20.25">
      <c r="A19" s="125">
        <v>5</v>
      </c>
      <c r="B19" s="318" t="s">
        <v>1581</v>
      </c>
      <c r="C19" s="83" t="s">
        <v>1582</v>
      </c>
      <c r="D19" s="311" t="s">
        <v>1584</v>
      </c>
      <c r="E19" s="426">
        <v>70000</v>
      </c>
      <c r="F19" s="425">
        <v>0</v>
      </c>
      <c r="G19" s="425">
        <v>0</v>
      </c>
      <c r="H19" s="109" t="s">
        <v>1586</v>
      </c>
      <c r="I19" s="125" t="s">
        <v>83</v>
      </c>
    </row>
    <row r="20" spans="1:9" ht="20.25">
      <c r="A20" s="125"/>
      <c r="B20" s="318"/>
      <c r="C20" s="83" t="s">
        <v>1583</v>
      </c>
      <c r="D20" s="311" t="s">
        <v>1585</v>
      </c>
      <c r="E20" s="426"/>
      <c r="F20" s="425"/>
      <c r="G20" s="425"/>
      <c r="H20" s="109"/>
      <c r="I20" s="319"/>
    </row>
    <row r="21" spans="1:9" ht="20.25">
      <c r="A21" s="125">
        <v>6</v>
      </c>
      <c r="B21" s="428" t="s">
        <v>1587</v>
      </c>
      <c r="C21" s="83" t="s">
        <v>1582</v>
      </c>
      <c r="D21" s="311" t="s">
        <v>1590</v>
      </c>
      <c r="E21" s="426">
        <v>50000</v>
      </c>
      <c r="F21" s="425">
        <v>0</v>
      </c>
      <c r="G21" s="425">
        <v>0</v>
      </c>
      <c r="H21" s="109" t="s">
        <v>1586</v>
      </c>
      <c r="I21" s="125" t="s">
        <v>83</v>
      </c>
    </row>
    <row r="22" spans="1:9" ht="20.25">
      <c r="A22" s="125"/>
      <c r="B22" s="318" t="s">
        <v>1588</v>
      </c>
      <c r="C22" s="83" t="s">
        <v>1589</v>
      </c>
      <c r="D22" s="311" t="s">
        <v>1585</v>
      </c>
      <c r="E22" s="426"/>
      <c r="F22" s="425"/>
      <c r="G22" s="425"/>
      <c r="H22" s="109"/>
      <c r="I22" s="319"/>
    </row>
    <row r="23" spans="1:9" ht="20.25">
      <c r="A23" s="127"/>
      <c r="B23" s="446"/>
      <c r="C23" s="445"/>
      <c r="D23" s="311"/>
      <c r="E23" s="426"/>
      <c r="F23" s="425"/>
      <c r="G23" s="425"/>
      <c r="H23" s="109"/>
      <c r="I23" s="319"/>
    </row>
    <row r="24" spans="1:9" s="299" customFormat="1" ht="21" thickBot="1">
      <c r="A24" s="506" t="s">
        <v>95</v>
      </c>
      <c r="B24" s="507"/>
      <c r="C24" s="507"/>
      <c r="D24" s="508"/>
      <c r="E24" s="370">
        <f>SUM(E9:E22)</f>
        <v>1370000</v>
      </c>
      <c r="F24" s="402">
        <f>SUM(F9:F22)</f>
        <v>0</v>
      </c>
      <c r="G24" s="402">
        <f>SUM(G10:G22)</f>
        <v>0</v>
      </c>
      <c r="H24" s="371">
        <f>E24+F24+G24</f>
        <v>1370000</v>
      </c>
      <c r="I24" s="79"/>
    </row>
    <row r="25" spans="1:9" ht="21" thickTop="1">
      <c r="A25" s="272"/>
      <c r="B25" s="272"/>
      <c r="C25" s="130"/>
      <c r="D25" s="89" t="s">
        <v>1364</v>
      </c>
      <c r="E25" s="115"/>
      <c r="F25" s="322"/>
      <c r="G25" s="322"/>
      <c r="H25" s="130"/>
      <c r="I25" s="306"/>
    </row>
    <row r="26" spans="1:9" ht="20.25">
      <c r="A26" s="498" t="s">
        <v>1669</v>
      </c>
      <c r="B26" s="498"/>
      <c r="C26" s="498"/>
      <c r="D26" s="498"/>
      <c r="E26" s="498"/>
      <c r="F26" s="498"/>
      <c r="G26" s="498"/>
      <c r="H26" s="498"/>
      <c r="I26" s="498"/>
    </row>
    <row r="27" spans="1:9" ht="20.25">
      <c r="A27" s="498" t="s">
        <v>1670</v>
      </c>
      <c r="B27" s="498"/>
      <c r="C27" s="498"/>
      <c r="D27" s="498"/>
      <c r="E27" s="498"/>
      <c r="F27" s="498"/>
      <c r="G27" s="498"/>
      <c r="H27" s="498"/>
      <c r="I27" s="498"/>
    </row>
    <row r="28" spans="1:9" ht="21" customHeight="1">
      <c r="A28" s="498" t="s">
        <v>1435</v>
      </c>
      <c r="B28" s="498"/>
      <c r="C28" s="498"/>
      <c r="D28" s="498"/>
      <c r="E28" s="498"/>
      <c r="F28" s="498"/>
      <c r="G28" s="498"/>
      <c r="H28" s="498"/>
      <c r="I28" s="498"/>
    </row>
    <row r="29" spans="1:9" ht="20.25">
      <c r="A29" s="119" t="s">
        <v>575</v>
      </c>
      <c r="B29" s="119"/>
      <c r="C29" s="119"/>
      <c r="D29" s="119"/>
      <c r="E29" s="143"/>
      <c r="F29" s="119"/>
      <c r="G29" s="119"/>
      <c r="H29" s="119"/>
      <c r="I29" s="119"/>
    </row>
    <row r="30" spans="1:9" ht="20.25">
      <c r="A30" s="120" t="s">
        <v>779</v>
      </c>
      <c r="B30" s="272"/>
      <c r="C30" s="272"/>
      <c r="D30" s="272"/>
      <c r="E30" s="333"/>
      <c r="F30" s="272"/>
      <c r="G30" s="272"/>
      <c r="H30" s="272"/>
      <c r="I30" s="272"/>
    </row>
    <row r="31" spans="1:9" s="323" customFormat="1" ht="20.25">
      <c r="A31" s="120" t="s">
        <v>780</v>
      </c>
      <c r="B31" s="120"/>
      <c r="C31" s="120"/>
      <c r="D31" s="120"/>
      <c r="E31" s="145"/>
      <c r="F31" s="120"/>
      <c r="G31" s="120"/>
      <c r="H31" s="120"/>
      <c r="I31" s="120"/>
    </row>
    <row r="32" spans="1:9" s="119" customFormat="1" ht="20.25">
      <c r="A32" s="510" t="s">
        <v>43</v>
      </c>
      <c r="B32" s="512" t="s">
        <v>44</v>
      </c>
      <c r="C32" s="512" t="s">
        <v>45</v>
      </c>
      <c r="D32" s="514" t="s">
        <v>46</v>
      </c>
      <c r="E32" s="482" t="s">
        <v>47</v>
      </c>
      <c r="F32" s="483"/>
      <c r="G32" s="484"/>
      <c r="H32" s="334" t="s">
        <v>1195</v>
      </c>
      <c r="I32" s="334" t="s">
        <v>1197</v>
      </c>
    </row>
    <row r="33" spans="1:9" ht="20.25">
      <c r="A33" s="511"/>
      <c r="B33" s="513"/>
      <c r="C33" s="513"/>
      <c r="D33" s="515"/>
      <c r="E33" s="171">
        <v>2557</v>
      </c>
      <c r="F33" s="96">
        <v>2558</v>
      </c>
      <c r="G33" s="96">
        <v>2559</v>
      </c>
      <c r="H33" s="335" t="s">
        <v>1194</v>
      </c>
      <c r="I33" s="335" t="s">
        <v>1196</v>
      </c>
    </row>
    <row r="34" spans="1:9" ht="20.25">
      <c r="A34" s="266">
        <v>7.2</v>
      </c>
      <c r="B34" s="304" t="s">
        <v>592</v>
      </c>
      <c r="C34" s="86"/>
      <c r="D34" s="121"/>
      <c r="E34" s="191"/>
      <c r="F34" s="163"/>
      <c r="G34" s="163"/>
      <c r="H34" s="86"/>
      <c r="I34" s="131"/>
    </row>
    <row r="35" spans="1:9" ht="20.25">
      <c r="A35" s="123">
        <v>1</v>
      </c>
      <c r="B35" s="85" t="s">
        <v>554</v>
      </c>
      <c r="C35" s="200" t="s">
        <v>269</v>
      </c>
      <c r="D35" s="200" t="s">
        <v>556</v>
      </c>
      <c r="E35" s="332">
        <v>100000</v>
      </c>
      <c r="F35" s="332">
        <v>100000</v>
      </c>
      <c r="G35" s="332">
        <v>100000</v>
      </c>
      <c r="H35" s="147" t="s">
        <v>558</v>
      </c>
      <c r="I35" s="147" t="s">
        <v>83</v>
      </c>
    </row>
    <row r="36" spans="1:9" ht="20.25">
      <c r="A36" s="123"/>
      <c r="B36" s="85" t="s">
        <v>553</v>
      </c>
      <c r="C36" s="200" t="s">
        <v>555</v>
      </c>
      <c r="D36" s="200" t="s">
        <v>557</v>
      </c>
      <c r="E36" s="332"/>
      <c r="F36" s="332"/>
      <c r="G36" s="332"/>
      <c r="H36" s="147" t="s">
        <v>559</v>
      </c>
      <c r="I36" s="85"/>
    </row>
    <row r="37" spans="1:9" ht="20.25">
      <c r="A37" s="123"/>
      <c r="B37" s="85" t="s">
        <v>1445</v>
      </c>
      <c r="C37" s="200"/>
      <c r="D37" s="200"/>
      <c r="E37" s="85"/>
      <c r="F37" s="85"/>
      <c r="G37" s="85"/>
      <c r="H37" s="147"/>
      <c r="I37" s="147"/>
    </row>
    <row r="38" spans="1:9" ht="21" customHeight="1">
      <c r="A38" s="123">
        <v>2</v>
      </c>
      <c r="B38" s="85" t="s">
        <v>480</v>
      </c>
      <c r="C38" s="200" t="s">
        <v>271</v>
      </c>
      <c r="D38" s="200" t="s">
        <v>1399</v>
      </c>
      <c r="E38" s="332">
        <v>150000</v>
      </c>
      <c r="F38" s="332">
        <v>150000</v>
      </c>
      <c r="G38" s="332">
        <v>150000</v>
      </c>
      <c r="H38" s="147" t="s">
        <v>1396</v>
      </c>
      <c r="I38" s="109" t="s">
        <v>83</v>
      </c>
    </row>
    <row r="39" spans="1:9" ht="21" customHeight="1">
      <c r="A39" s="123"/>
      <c r="B39" s="85" t="s">
        <v>1397</v>
      </c>
      <c r="C39" s="200" t="s">
        <v>1398</v>
      </c>
      <c r="D39" s="200" t="s">
        <v>1400</v>
      </c>
      <c r="E39" s="85"/>
      <c r="F39" s="85"/>
      <c r="G39" s="85"/>
      <c r="H39" s="147" t="s">
        <v>1401</v>
      </c>
      <c r="I39" s="147"/>
    </row>
    <row r="40" spans="1:9" ht="21" customHeight="1">
      <c r="A40" s="123">
        <v>3</v>
      </c>
      <c r="B40" s="85" t="s">
        <v>274</v>
      </c>
      <c r="C40" s="200" t="s">
        <v>275</v>
      </c>
      <c r="D40" s="200" t="s">
        <v>260</v>
      </c>
      <c r="E40" s="332">
        <v>100000</v>
      </c>
      <c r="F40" s="332">
        <v>100000</v>
      </c>
      <c r="G40" s="332">
        <v>100000</v>
      </c>
      <c r="H40" s="147" t="s">
        <v>277</v>
      </c>
      <c r="I40" s="147" t="s">
        <v>523</v>
      </c>
    </row>
    <row r="41" spans="1:9" ht="21" customHeight="1">
      <c r="A41" s="123"/>
      <c r="B41" s="85" t="s">
        <v>165</v>
      </c>
      <c r="C41" s="200" t="s">
        <v>276</v>
      </c>
      <c r="D41" s="200"/>
      <c r="E41" s="85"/>
      <c r="F41" s="85"/>
      <c r="G41" s="85"/>
      <c r="H41" s="147" t="s">
        <v>278</v>
      </c>
      <c r="I41" s="147"/>
    </row>
    <row r="42" spans="1:9" ht="20.25">
      <c r="A42" s="268">
        <v>4</v>
      </c>
      <c r="B42" s="105" t="s">
        <v>1009</v>
      </c>
      <c r="C42" s="200" t="s">
        <v>271</v>
      </c>
      <c r="D42" s="200" t="s">
        <v>260</v>
      </c>
      <c r="E42" s="154">
        <v>1000000</v>
      </c>
      <c r="F42" s="226">
        <v>0</v>
      </c>
      <c r="G42" s="226">
        <v>0</v>
      </c>
      <c r="H42" s="147" t="s">
        <v>1396</v>
      </c>
      <c r="I42" s="109" t="s">
        <v>83</v>
      </c>
    </row>
    <row r="43" spans="1:9" ht="20.25">
      <c r="A43" s="268"/>
      <c r="B43" s="105" t="s">
        <v>1010</v>
      </c>
      <c r="C43" s="200" t="s">
        <v>1398</v>
      </c>
      <c r="D43" s="100"/>
      <c r="E43" s="105"/>
      <c r="F43" s="226"/>
      <c r="G43" s="226"/>
      <c r="H43" s="147" t="s">
        <v>1401</v>
      </c>
      <c r="I43" s="105"/>
    </row>
    <row r="44" spans="1:9" ht="20.25">
      <c r="A44" s="268">
        <v>5</v>
      </c>
      <c r="B44" s="105" t="s">
        <v>351</v>
      </c>
      <c r="C44" s="200" t="s">
        <v>972</v>
      </c>
      <c r="D44" s="100" t="s">
        <v>353</v>
      </c>
      <c r="E44" s="110">
        <v>50000</v>
      </c>
      <c r="F44" s="226">
        <v>0</v>
      </c>
      <c r="G44" s="226">
        <v>0</v>
      </c>
      <c r="H44" s="147" t="s">
        <v>353</v>
      </c>
      <c r="I44" s="109" t="s">
        <v>83</v>
      </c>
    </row>
    <row r="45" spans="1:9" ht="20.25">
      <c r="A45" s="387"/>
      <c r="B45" s="105" t="s">
        <v>352</v>
      </c>
      <c r="C45" s="200" t="s">
        <v>973</v>
      </c>
      <c r="D45" s="100"/>
      <c r="E45" s="105"/>
      <c r="F45" s="110"/>
      <c r="G45" s="110"/>
      <c r="H45" s="147" t="s">
        <v>974</v>
      </c>
      <c r="I45" s="105"/>
    </row>
    <row r="46" spans="1:9" ht="20.25">
      <c r="A46" s="268">
        <v>6</v>
      </c>
      <c r="B46" s="105" t="s">
        <v>849</v>
      </c>
      <c r="C46" s="200" t="s">
        <v>271</v>
      </c>
      <c r="D46" s="100" t="s">
        <v>891</v>
      </c>
      <c r="E46" s="110">
        <v>200000</v>
      </c>
      <c r="F46" s="226">
        <v>0</v>
      </c>
      <c r="G46" s="226">
        <v>0</v>
      </c>
      <c r="H46" s="147" t="s">
        <v>1396</v>
      </c>
      <c r="I46" s="109" t="s">
        <v>83</v>
      </c>
    </row>
    <row r="47" spans="1:12" ht="20.25">
      <c r="A47" s="268"/>
      <c r="B47" s="105"/>
      <c r="C47" s="200" t="s">
        <v>1398</v>
      </c>
      <c r="D47" s="100" t="s">
        <v>890</v>
      </c>
      <c r="E47" s="105"/>
      <c r="F47" s="110"/>
      <c r="G47" s="110"/>
      <c r="H47" s="147" t="s">
        <v>1401</v>
      </c>
      <c r="I47" s="105"/>
      <c r="J47" s="126">
        <f>SUM(E35:E60)</f>
        <v>1642557</v>
      </c>
      <c r="K47" s="126">
        <f>SUM(F35:F60)</f>
        <v>392558</v>
      </c>
      <c r="L47" s="126">
        <f>SUM(G35:G60)</f>
        <v>392559</v>
      </c>
    </row>
    <row r="48" spans="1:10" ht="20.25">
      <c r="A48" s="449"/>
      <c r="B48" s="95"/>
      <c r="C48" s="90"/>
      <c r="D48" s="450"/>
      <c r="E48" s="414"/>
      <c r="F48" s="451"/>
      <c r="G48" s="451"/>
      <c r="H48" s="452"/>
      <c r="I48" s="95"/>
      <c r="J48" s="411"/>
    </row>
    <row r="49" spans="1:10" ht="20.25">
      <c r="A49" s="275"/>
      <c r="B49" s="94"/>
      <c r="C49" s="88"/>
      <c r="D49" s="89"/>
      <c r="E49" s="112"/>
      <c r="F49" s="129"/>
      <c r="G49" s="129"/>
      <c r="H49" s="88"/>
      <c r="I49" s="94"/>
      <c r="J49" s="94"/>
    </row>
    <row r="50" spans="1:9" ht="20.25">
      <c r="A50" s="275"/>
      <c r="B50" s="94"/>
      <c r="C50" s="278"/>
      <c r="D50" s="89" t="s">
        <v>1433</v>
      </c>
      <c r="E50" s="112"/>
      <c r="F50" s="129"/>
      <c r="G50" s="129"/>
      <c r="H50" s="142"/>
      <c r="I50" s="94"/>
    </row>
    <row r="51" spans="1:9" ht="20.25">
      <c r="A51" s="119" t="s">
        <v>575</v>
      </c>
      <c r="B51" s="119"/>
      <c r="C51" s="119"/>
      <c r="D51" s="119"/>
      <c r="E51" s="143"/>
      <c r="F51" s="119"/>
      <c r="G51" s="119"/>
      <c r="H51" s="119"/>
      <c r="I51" s="119"/>
    </row>
    <row r="52" spans="1:9" s="323" customFormat="1" ht="20.25">
      <c r="A52" s="120" t="s">
        <v>777</v>
      </c>
      <c r="B52" s="272"/>
      <c r="C52" s="272"/>
      <c r="D52" s="272"/>
      <c r="E52" s="333"/>
      <c r="F52" s="272"/>
      <c r="G52" s="272"/>
      <c r="H52" s="272"/>
      <c r="I52" s="272"/>
    </row>
    <row r="53" spans="1:9" s="119" customFormat="1" ht="20.25">
      <c r="A53" s="120" t="s">
        <v>781</v>
      </c>
      <c r="B53" s="120"/>
      <c r="C53" s="120"/>
      <c r="D53" s="120"/>
      <c r="E53" s="145"/>
      <c r="F53" s="120"/>
      <c r="G53" s="120"/>
      <c r="H53" s="120"/>
      <c r="I53" s="120"/>
    </row>
    <row r="54" spans="1:9" ht="20.25">
      <c r="A54" s="510" t="s">
        <v>43</v>
      </c>
      <c r="B54" s="512" t="s">
        <v>44</v>
      </c>
      <c r="C54" s="512" t="s">
        <v>45</v>
      </c>
      <c r="D54" s="514" t="s">
        <v>46</v>
      </c>
      <c r="E54" s="482" t="s">
        <v>47</v>
      </c>
      <c r="F54" s="483"/>
      <c r="G54" s="484"/>
      <c r="H54" s="334" t="s">
        <v>1195</v>
      </c>
      <c r="I54" s="334" t="s">
        <v>1197</v>
      </c>
    </row>
    <row r="55" spans="1:9" ht="20.25">
      <c r="A55" s="511"/>
      <c r="B55" s="513"/>
      <c r="C55" s="513"/>
      <c r="D55" s="515"/>
      <c r="E55" s="171">
        <v>2557</v>
      </c>
      <c r="F55" s="96">
        <v>2558</v>
      </c>
      <c r="G55" s="96">
        <v>2559</v>
      </c>
      <c r="H55" s="335" t="s">
        <v>1194</v>
      </c>
      <c r="I55" s="335" t="s">
        <v>1196</v>
      </c>
    </row>
    <row r="56" spans="1:9" ht="20.25">
      <c r="A56" s="266">
        <v>7.2</v>
      </c>
      <c r="B56" s="304" t="s">
        <v>592</v>
      </c>
      <c r="C56" s="86"/>
      <c r="D56" s="121"/>
      <c r="E56" s="191"/>
      <c r="F56" s="163"/>
      <c r="G56" s="163"/>
      <c r="H56" s="86"/>
      <c r="I56" s="131"/>
    </row>
    <row r="57" spans="1:9" ht="20.25">
      <c r="A57" s="268">
        <v>7</v>
      </c>
      <c r="B57" s="87" t="s">
        <v>888</v>
      </c>
      <c r="C57" s="140" t="s">
        <v>271</v>
      </c>
      <c r="D57" s="83" t="s">
        <v>1399</v>
      </c>
      <c r="E57" s="154">
        <v>35000</v>
      </c>
      <c r="F57" s="124">
        <v>35000</v>
      </c>
      <c r="G57" s="124">
        <v>35000</v>
      </c>
      <c r="H57" s="93" t="s">
        <v>1396</v>
      </c>
      <c r="I57" s="125" t="s">
        <v>83</v>
      </c>
    </row>
    <row r="58" spans="1:9" ht="20.25">
      <c r="A58" s="268"/>
      <c r="B58" s="87" t="s">
        <v>889</v>
      </c>
      <c r="C58" s="140" t="s">
        <v>1398</v>
      </c>
      <c r="D58" s="83" t="s">
        <v>1400</v>
      </c>
      <c r="E58" s="154"/>
      <c r="F58" s="124"/>
      <c r="G58" s="124"/>
      <c r="H58" s="93" t="s">
        <v>1401</v>
      </c>
      <c r="I58" s="87"/>
    </row>
    <row r="59" spans="1:9" ht="20.25">
      <c r="A59" s="268">
        <v>8</v>
      </c>
      <c r="B59" s="87" t="s">
        <v>892</v>
      </c>
      <c r="C59" s="140" t="s">
        <v>271</v>
      </c>
      <c r="D59" s="83" t="s">
        <v>1399</v>
      </c>
      <c r="E59" s="154">
        <v>5000</v>
      </c>
      <c r="F59" s="124">
        <v>5000</v>
      </c>
      <c r="G59" s="124">
        <v>5000</v>
      </c>
      <c r="H59" s="93" t="s">
        <v>1396</v>
      </c>
      <c r="I59" s="125" t="s">
        <v>83</v>
      </c>
    </row>
    <row r="60" spans="1:9" ht="20.25">
      <c r="A60" s="123"/>
      <c r="B60" s="87" t="s">
        <v>893</v>
      </c>
      <c r="C60" s="140" t="s">
        <v>1398</v>
      </c>
      <c r="D60" s="83" t="s">
        <v>1400</v>
      </c>
      <c r="E60" s="154"/>
      <c r="F60" s="124"/>
      <c r="G60" s="124"/>
      <c r="H60" s="93" t="s">
        <v>1401</v>
      </c>
      <c r="I60" s="87"/>
    </row>
    <row r="61" spans="1:9" ht="20.25">
      <c r="A61" s="125">
        <v>9</v>
      </c>
      <c r="B61" s="87" t="s">
        <v>1679</v>
      </c>
      <c r="C61" s="140" t="s">
        <v>271</v>
      </c>
      <c r="D61" s="83" t="s">
        <v>797</v>
      </c>
      <c r="E61" s="154">
        <v>500000</v>
      </c>
      <c r="F61" s="124">
        <v>0</v>
      </c>
      <c r="G61" s="453">
        <v>0</v>
      </c>
      <c r="H61" s="93" t="s">
        <v>1396</v>
      </c>
      <c r="I61" s="125" t="s">
        <v>83</v>
      </c>
    </row>
    <row r="62" spans="1:9" ht="20.25">
      <c r="A62" s="125"/>
      <c r="B62" s="87" t="s">
        <v>1678</v>
      </c>
      <c r="C62" s="140" t="s">
        <v>1398</v>
      </c>
      <c r="D62" s="83"/>
      <c r="E62" s="154"/>
      <c r="F62" s="124"/>
      <c r="G62" s="124"/>
      <c r="H62" s="93" t="s">
        <v>1401</v>
      </c>
      <c r="I62" s="125"/>
    </row>
    <row r="63" spans="1:13" s="299" customFormat="1" ht="20.25">
      <c r="A63" s="73">
        <v>10</v>
      </c>
      <c r="B63" s="87" t="s">
        <v>1680</v>
      </c>
      <c r="C63" s="140" t="s">
        <v>354</v>
      </c>
      <c r="D63" s="83" t="s">
        <v>798</v>
      </c>
      <c r="E63" s="154">
        <v>500000</v>
      </c>
      <c r="F63" s="124">
        <v>0</v>
      </c>
      <c r="G63" s="124">
        <v>0</v>
      </c>
      <c r="H63" s="93" t="s">
        <v>355</v>
      </c>
      <c r="I63" s="125" t="s">
        <v>83</v>
      </c>
      <c r="K63" s="437"/>
      <c r="L63" s="437"/>
      <c r="M63" s="437"/>
    </row>
    <row r="64" spans="1:13" s="162" customFormat="1" ht="20.25">
      <c r="A64" s="87">
        <v>11</v>
      </c>
      <c r="B64" s="71" t="s">
        <v>1045</v>
      </c>
      <c r="C64" s="140" t="s">
        <v>271</v>
      </c>
      <c r="D64" s="83" t="s">
        <v>1399</v>
      </c>
      <c r="E64" s="419"/>
      <c r="F64" s="419">
        <v>0</v>
      </c>
      <c r="G64" s="419">
        <v>0</v>
      </c>
      <c r="H64" s="140" t="s">
        <v>1396</v>
      </c>
      <c r="I64" s="125" t="s">
        <v>83</v>
      </c>
      <c r="J64" s="94"/>
      <c r="K64" s="94"/>
      <c r="L64" s="94"/>
      <c r="M64" s="94"/>
    </row>
    <row r="65" spans="1:9" s="94" customFormat="1" ht="20.25">
      <c r="A65" s="268"/>
      <c r="B65" s="73"/>
      <c r="C65" s="140" t="s">
        <v>1398</v>
      </c>
      <c r="D65" s="413" t="s">
        <v>1400</v>
      </c>
      <c r="E65" s="419"/>
      <c r="F65" s="419"/>
      <c r="G65" s="419"/>
      <c r="H65" s="83" t="s">
        <v>1046</v>
      </c>
      <c r="I65" s="93"/>
    </row>
    <row r="66" spans="1:9" s="94" customFormat="1" ht="20.25">
      <c r="A66" s="268"/>
      <c r="B66" s="73"/>
      <c r="C66" s="140"/>
      <c r="D66" s="89"/>
      <c r="E66" s="419"/>
      <c r="F66" s="448"/>
      <c r="G66" s="419"/>
      <c r="H66" s="83"/>
      <c r="I66" s="447"/>
    </row>
    <row r="67" spans="1:9" s="94" customFormat="1" ht="20.25">
      <c r="A67" s="268"/>
      <c r="B67" s="85"/>
      <c r="C67" s="140"/>
      <c r="D67" s="89"/>
      <c r="E67" s="154"/>
      <c r="F67" s="423"/>
      <c r="G67" s="124"/>
      <c r="H67" s="93"/>
      <c r="I67" s="137"/>
    </row>
    <row r="68" spans="1:9" s="94" customFormat="1" ht="20.25">
      <c r="A68" s="268"/>
      <c r="B68" s="85"/>
      <c r="C68" s="140"/>
      <c r="D68" s="413"/>
      <c r="E68" s="154"/>
      <c r="F68" s="124"/>
      <c r="G68" s="124"/>
      <c r="H68" s="93"/>
      <c r="I68" s="87"/>
    </row>
    <row r="69" spans="1:9" s="94" customFormat="1" ht="20.25">
      <c r="A69" s="268"/>
      <c r="B69" s="85"/>
      <c r="C69" s="140"/>
      <c r="D69" s="413"/>
      <c r="E69" s="154"/>
      <c r="F69" s="124"/>
      <c r="G69" s="124"/>
      <c r="H69" s="93"/>
      <c r="I69" s="87"/>
    </row>
    <row r="70" spans="1:9" s="94" customFormat="1" ht="20.25">
      <c r="A70" s="268"/>
      <c r="B70" s="85"/>
      <c r="C70" s="140"/>
      <c r="D70" s="413"/>
      <c r="E70" s="154"/>
      <c r="F70" s="124"/>
      <c r="G70" s="124"/>
      <c r="H70" s="93"/>
      <c r="I70" s="87"/>
    </row>
    <row r="71" spans="1:9" s="94" customFormat="1" ht="20.25">
      <c r="A71" s="268"/>
      <c r="B71" s="85"/>
      <c r="C71" s="140"/>
      <c r="D71" s="413"/>
      <c r="E71" s="154"/>
      <c r="F71" s="124"/>
      <c r="G71" s="124"/>
      <c r="H71" s="93"/>
      <c r="I71" s="87"/>
    </row>
    <row r="72" spans="1:9" s="94" customFormat="1" ht="20.25">
      <c r="A72" s="268"/>
      <c r="B72" s="85"/>
      <c r="C72" s="140"/>
      <c r="D72" s="413"/>
      <c r="E72" s="154"/>
      <c r="F72" s="124"/>
      <c r="G72" s="124"/>
      <c r="H72" s="93"/>
      <c r="I72" s="87"/>
    </row>
    <row r="73" spans="1:12" s="94" customFormat="1" ht="20.25">
      <c r="A73" s="274"/>
      <c r="B73" s="184"/>
      <c r="C73" s="277"/>
      <c r="D73" s="413"/>
      <c r="E73" s="154"/>
      <c r="F73" s="124"/>
      <c r="G73" s="124"/>
      <c r="H73" s="93"/>
      <c r="I73" s="87"/>
      <c r="J73" s="289">
        <f>SUM(E61:E73)</f>
        <v>1000000</v>
      </c>
      <c r="K73" s="289">
        <f>SUM(F61:F73)</f>
        <v>0</v>
      </c>
      <c r="L73" s="289">
        <f>SUM(G61:G73)</f>
        <v>0</v>
      </c>
    </row>
    <row r="74" spans="1:9" s="94" customFormat="1" ht="21" thickBot="1">
      <c r="A74" s="506" t="s">
        <v>95</v>
      </c>
      <c r="B74" s="507"/>
      <c r="C74" s="507"/>
      <c r="D74" s="508"/>
      <c r="E74" s="370">
        <f>J47+J73</f>
        <v>2642557</v>
      </c>
      <c r="F74" s="402">
        <f>K47+K73</f>
        <v>392558</v>
      </c>
      <c r="G74" s="402">
        <f>L47+L73</f>
        <v>392559</v>
      </c>
      <c r="H74" s="371">
        <f>SUM(E74:G74)</f>
        <v>3427674</v>
      </c>
      <c r="I74" s="79"/>
    </row>
    <row r="75" spans="1:12" s="94" customFormat="1" ht="21" thickTop="1">
      <c r="A75" s="275"/>
      <c r="C75" s="88"/>
      <c r="D75" s="89" t="s">
        <v>767</v>
      </c>
      <c r="E75" s="112"/>
      <c r="F75" s="129"/>
      <c r="G75" s="129"/>
      <c r="H75" s="88"/>
      <c r="J75" s="289"/>
      <c r="K75" s="289"/>
      <c r="L75" s="289"/>
    </row>
    <row r="76" spans="1:9" s="94" customFormat="1" ht="20.25">
      <c r="A76" s="119" t="s">
        <v>569</v>
      </c>
      <c r="B76" s="119"/>
      <c r="C76" s="119"/>
      <c r="D76" s="119"/>
      <c r="E76" s="143"/>
      <c r="F76" s="119"/>
      <c r="G76" s="119"/>
      <c r="H76" s="119"/>
      <c r="I76" s="119"/>
    </row>
    <row r="77" spans="1:9" ht="20.25">
      <c r="A77" s="120" t="s">
        <v>777</v>
      </c>
      <c r="B77" s="272"/>
      <c r="C77" s="272"/>
      <c r="D77" s="272"/>
      <c r="E77" s="333"/>
      <c r="F77" s="272"/>
      <c r="G77" s="272"/>
      <c r="H77" s="272"/>
      <c r="I77" s="272"/>
    </row>
    <row r="78" spans="1:9" s="119" customFormat="1" ht="21" customHeight="1">
      <c r="A78" s="286" t="s">
        <v>782</v>
      </c>
      <c r="B78" s="286"/>
      <c r="C78" s="286"/>
      <c r="D78" s="286"/>
      <c r="E78" s="146"/>
      <c r="F78" s="286"/>
      <c r="G78" s="286"/>
      <c r="H78" s="286"/>
      <c r="I78" s="286"/>
    </row>
    <row r="79" spans="1:9" s="119" customFormat="1" ht="20.25">
      <c r="A79" s="510" t="s">
        <v>43</v>
      </c>
      <c r="B79" s="512" t="s">
        <v>44</v>
      </c>
      <c r="C79" s="512" t="s">
        <v>45</v>
      </c>
      <c r="D79" s="514" t="s">
        <v>46</v>
      </c>
      <c r="E79" s="482" t="s">
        <v>47</v>
      </c>
      <c r="F79" s="483"/>
      <c r="G79" s="484"/>
      <c r="H79" s="334" t="s">
        <v>1195</v>
      </c>
      <c r="I79" s="334" t="s">
        <v>1197</v>
      </c>
    </row>
    <row r="80" spans="1:9" ht="20.25">
      <c r="A80" s="511"/>
      <c r="B80" s="513"/>
      <c r="C80" s="513"/>
      <c r="D80" s="515"/>
      <c r="E80" s="171">
        <v>2557</v>
      </c>
      <c r="F80" s="96">
        <v>2558</v>
      </c>
      <c r="G80" s="96">
        <v>2559</v>
      </c>
      <c r="H80" s="335" t="s">
        <v>1194</v>
      </c>
      <c r="I80" s="335" t="s">
        <v>1196</v>
      </c>
    </row>
    <row r="81" spans="1:9" ht="20.25">
      <c r="A81" s="263">
        <v>7.3</v>
      </c>
      <c r="B81" s="305" t="s">
        <v>590</v>
      </c>
      <c r="C81" s="99"/>
      <c r="D81" s="100"/>
      <c r="E81" s="105"/>
      <c r="F81" s="110"/>
      <c r="G81" s="110"/>
      <c r="H81" s="99"/>
      <c r="I81" s="105"/>
    </row>
    <row r="82" spans="1:9" ht="20.25">
      <c r="A82" s="263"/>
      <c r="B82" s="305" t="s">
        <v>591</v>
      </c>
      <c r="C82" s="99"/>
      <c r="D82" s="100"/>
      <c r="E82" s="105"/>
      <c r="F82" s="110"/>
      <c r="G82" s="110"/>
      <c r="H82" s="99"/>
      <c r="I82" s="105"/>
    </row>
    <row r="83" spans="1:9" ht="20.25">
      <c r="A83" s="252">
        <v>1</v>
      </c>
      <c r="B83" s="105" t="s">
        <v>105</v>
      </c>
      <c r="C83" s="100" t="s">
        <v>140</v>
      </c>
      <c r="D83" s="100" t="s">
        <v>140</v>
      </c>
      <c r="E83" s="110">
        <v>30000</v>
      </c>
      <c r="F83" s="110">
        <v>30000</v>
      </c>
      <c r="G83" s="110">
        <v>30000</v>
      </c>
      <c r="H83" s="99" t="s">
        <v>145</v>
      </c>
      <c r="I83" s="109" t="s">
        <v>83</v>
      </c>
    </row>
    <row r="84" spans="1:9" ht="20.25">
      <c r="A84" s="252"/>
      <c r="B84" s="105" t="s">
        <v>142</v>
      </c>
      <c r="C84" s="100" t="s">
        <v>141</v>
      </c>
      <c r="D84" s="100" t="s">
        <v>144</v>
      </c>
      <c r="E84" s="105"/>
      <c r="F84" s="110"/>
      <c r="G84" s="110"/>
      <c r="H84" s="99" t="s">
        <v>146</v>
      </c>
      <c r="I84" s="109"/>
    </row>
    <row r="85" spans="1:9" ht="20.25">
      <c r="A85" s="252"/>
      <c r="B85" s="336" t="s">
        <v>143</v>
      </c>
      <c r="C85" s="100" t="s">
        <v>106</v>
      </c>
      <c r="D85" s="100"/>
      <c r="E85" s="105"/>
      <c r="F85" s="110"/>
      <c r="G85" s="110"/>
      <c r="H85" s="99" t="s">
        <v>147</v>
      </c>
      <c r="I85" s="109"/>
    </row>
    <row r="86" spans="1:9" ht="20.25">
      <c r="A86" s="252"/>
      <c r="B86" s="336"/>
      <c r="C86" s="100" t="s">
        <v>107</v>
      </c>
      <c r="D86" s="100"/>
      <c r="E86" s="105"/>
      <c r="F86" s="110"/>
      <c r="G86" s="110"/>
      <c r="H86" s="99" t="s">
        <v>148</v>
      </c>
      <c r="I86" s="109"/>
    </row>
    <row r="87" spans="1:9" ht="20.25">
      <c r="A87" s="252">
        <v>2</v>
      </c>
      <c r="B87" s="105" t="s">
        <v>1574</v>
      </c>
      <c r="C87" s="99" t="s">
        <v>96</v>
      </c>
      <c r="D87" s="100" t="s">
        <v>101</v>
      </c>
      <c r="E87" s="110">
        <v>200000</v>
      </c>
      <c r="F87" s="230">
        <v>0</v>
      </c>
      <c r="G87" s="230">
        <v>0</v>
      </c>
      <c r="H87" s="99" t="s">
        <v>102</v>
      </c>
      <c r="I87" s="109" t="s">
        <v>483</v>
      </c>
    </row>
    <row r="88" spans="1:9" ht="20.25">
      <c r="A88" s="252"/>
      <c r="B88" s="105" t="s">
        <v>1435</v>
      </c>
      <c r="C88" s="99" t="s">
        <v>97</v>
      </c>
      <c r="D88" s="100" t="s">
        <v>99</v>
      </c>
      <c r="E88" s="105"/>
      <c r="F88" s="226"/>
      <c r="G88" s="226"/>
      <c r="H88" s="99" t="s">
        <v>103</v>
      </c>
      <c r="I88" s="105"/>
    </row>
    <row r="89" spans="1:9" ht="20.25">
      <c r="A89" s="252"/>
      <c r="B89" s="105"/>
      <c r="C89" s="99" t="s">
        <v>98</v>
      </c>
      <c r="D89" s="100" t="s">
        <v>100</v>
      </c>
      <c r="E89" s="105"/>
      <c r="F89" s="226"/>
      <c r="G89" s="226"/>
      <c r="H89" s="99" t="s">
        <v>104</v>
      </c>
      <c r="I89" s="105"/>
    </row>
    <row r="90" spans="1:9" ht="20.25">
      <c r="A90" s="252">
        <v>3</v>
      </c>
      <c r="B90" s="85" t="s">
        <v>613</v>
      </c>
      <c r="C90" s="99" t="s">
        <v>96</v>
      </c>
      <c r="D90" s="100" t="s">
        <v>101</v>
      </c>
      <c r="E90" s="110">
        <v>200000</v>
      </c>
      <c r="F90" s="226">
        <v>0</v>
      </c>
      <c r="G90" s="226">
        <v>0</v>
      </c>
      <c r="H90" s="99" t="s">
        <v>102</v>
      </c>
      <c r="I90" s="109" t="s">
        <v>483</v>
      </c>
    </row>
    <row r="91" spans="1:9" ht="20.25">
      <c r="A91" s="252"/>
      <c r="B91" s="85" t="s">
        <v>614</v>
      </c>
      <c r="C91" s="99" t="s">
        <v>97</v>
      </c>
      <c r="D91" s="100" t="s">
        <v>99</v>
      </c>
      <c r="E91" s="105"/>
      <c r="F91" s="110"/>
      <c r="G91" s="110"/>
      <c r="H91" s="99" t="s">
        <v>103</v>
      </c>
      <c r="I91" s="105"/>
    </row>
    <row r="92" spans="1:9" ht="20.25">
      <c r="A92" s="252"/>
      <c r="B92" s="85"/>
      <c r="C92" s="99" t="s">
        <v>98</v>
      </c>
      <c r="D92" s="100"/>
      <c r="E92" s="105"/>
      <c r="F92" s="110"/>
      <c r="G92" s="110"/>
      <c r="H92" s="99" t="s">
        <v>104</v>
      </c>
      <c r="I92" s="105"/>
    </row>
    <row r="93" spans="1:9" ht="20.25">
      <c r="A93" s="252">
        <v>4</v>
      </c>
      <c r="B93" s="85" t="s">
        <v>1365</v>
      </c>
      <c r="C93" s="99" t="s">
        <v>96</v>
      </c>
      <c r="D93" s="100" t="s">
        <v>1367</v>
      </c>
      <c r="E93" s="110">
        <v>1000000</v>
      </c>
      <c r="F93" s="226">
        <v>0</v>
      </c>
      <c r="G93" s="226">
        <v>0</v>
      </c>
      <c r="H93" s="99" t="s">
        <v>1368</v>
      </c>
      <c r="I93" s="109" t="s">
        <v>483</v>
      </c>
    </row>
    <row r="94" spans="1:9" ht="20.25">
      <c r="A94" s="252"/>
      <c r="B94" s="85" t="s">
        <v>1366</v>
      </c>
      <c r="C94" s="99" t="s">
        <v>97</v>
      </c>
      <c r="D94" s="100" t="s">
        <v>1252</v>
      </c>
      <c r="E94" s="105"/>
      <c r="F94" s="110"/>
      <c r="G94" s="110"/>
      <c r="H94" s="99"/>
      <c r="I94" s="105"/>
    </row>
    <row r="95" spans="1:9" ht="20.25">
      <c r="A95" s="87"/>
      <c r="C95" s="99" t="s">
        <v>98</v>
      </c>
      <c r="D95" s="151"/>
      <c r="E95" s="105"/>
      <c r="F95" s="110"/>
      <c r="G95" s="110"/>
      <c r="H95" s="99"/>
      <c r="I95" s="105"/>
    </row>
    <row r="96" spans="1:9" ht="20.25">
      <c r="A96" s="252">
        <v>5</v>
      </c>
      <c r="B96" s="192" t="s">
        <v>378</v>
      </c>
      <c r="C96" s="100" t="s">
        <v>140</v>
      </c>
      <c r="D96" s="100" t="s">
        <v>140</v>
      </c>
      <c r="E96" s="154">
        <v>100000</v>
      </c>
      <c r="F96" s="154">
        <v>0</v>
      </c>
      <c r="G96" s="154">
        <v>0</v>
      </c>
      <c r="H96" s="99" t="s">
        <v>145</v>
      </c>
      <c r="I96" s="109" t="s">
        <v>83</v>
      </c>
    </row>
    <row r="97" spans="1:9" ht="20.25">
      <c r="A97" s="252"/>
      <c r="B97" s="192" t="s">
        <v>379</v>
      </c>
      <c r="C97" s="100" t="s">
        <v>380</v>
      </c>
      <c r="D97" s="100" t="s">
        <v>144</v>
      </c>
      <c r="E97" s="154"/>
      <c r="F97" s="154"/>
      <c r="G97" s="154"/>
      <c r="H97" s="99" t="s">
        <v>146</v>
      </c>
      <c r="I97" s="105"/>
    </row>
    <row r="98" spans="1:9" ht="20.25">
      <c r="A98" s="255"/>
      <c r="B98" s="441"/>
      <c r="C98" s="100" t="s">
        <v>381</v>
      </c>
      <c r="D98" s="151"/>
      <c r="E98" s="154"/>
      <c r="F98" s="154"/>
      <c r="G98" s="154"/>
      <c r="H98" s="99" t="s">
        <v>147</v>
      </c>
      <c r="I98" s="105"/>
    </row>
    <row r="99" spans="1:9" ht="21" thickBot="1">
      <c r="A99" s="506" t="s">
        <v>95</v>
      </c>
      <c r="B99" s="507"/>
      <c r="C99" s="507"/>
      <c r="D99" s="508"/>
      <c r="E99" s="248">
        <f>SUM(E81:E98)</f>
        <v>1530000</v>
      </c>
      <c r="F99" s="248">
        <f>SUM(F82:F98)</f>
        <v>30000</v>
      </c>
      <c r="G99" s="248">
        <f>SUM(G82:G98)</f>
        <v>30000</v>
      </c>
      <c r="H99" s="369">
        <f>SUM(E99:G99)</f>
        <v>1590000</v>
      </c>
      <c r="I99" s="303"/>
    </row>
    <row r="100" ht="21" thickTop="1">
      <c r="D100" s="166" t="s">
        <v>676</v>
      </c>
    </row>
    <row r="101" spans="1:9" s="94" customFormat="1" ht="20.25">
      <c r="A101" s="119" t="s">
        <v>569</v>
      </c>
      <c r="B101" s="119"/>
      <c r="C101" s="119"/>
      <c r="D101" s="119"/>
      <c r="E101" s="143"/>
      <c r="F101" s="119"/>
      <c r="G101" s="119"/>
      <c r="H101" s="119"/>
      <c r="I101" s="119"/>
    </row>
    <row r="102" spans="1:9" ht="20.25">
      <c r="A102" s="120" t="s">
        <v>777</v>
      </c>
      <c r="B102" s="272"/>
      <c r="C102" s="272"/>
      <c r="D102" s="272"/>
      <c r="E102" s="333"/>
      <c r="F102" s="272"/>
      <c r="G102" s="272"/>
      <c r="H102" s="272"/>
      <c r="I102" s="272"/>
    </row>
    <row r="103" spans="1:9" s="119" customFormat="1" ht="21" customHeight="1">
      <c r="A103" s="286" t="s">
        <v>782</v>
      </c>
      <c r="B103" s="286"/>
      <c r="C103" s="286"/>
      <c r="D103" s="286"/>
      <c r="E103" s="146"/>
      <c r="F103" s="286"/>
      <c r="G103" s="286"/>
      <c r="H103" s="286"/>
      <c r="I103" s="286"/>
    </row>
    <row r="104" spans="1:9" s="119" customFormat="1" ht="20.25">
      <c r="A104" s="510" t="s">
        <v>43</v>
      </c>
      <c r="B104" s="512" t="s">
        <v>44</v>
      </c>
      <c r="C104" s="512" t="s">
        <v>45</v>
      </c>
      <c r="D104" s="514" t="s">
        <v>46</v>
      </c>
      <c r="E104" s="482" t="s">
        <v>47</v>
      </c>
      <c r="F104" s="483"/>
      <c r="G104" s="484"/>
      <c r="H104" s="334" t="s">
        <v>1195</v>
      </c>
      <c r="I104" s="334" t="s">
        <v>1197</v>
      </c>
    </row>
    <row r="105" spans="1:9" ht="20.25">
      <c r="A105" s="511"/>
      <c r="B105" s="513"/>
      <c r="C105" s="513"/>
      <c r="D105" s="515"/>
      <c r="E105" s="171">
        <v>2557</v>
      </c>
      <c r="F105" s="96">
        <v>2558</v>
      </c>
      <c r="G105" s="96">
        <v>2559</v>
      </c>
      <c r="H105" s="335" t="s">
        <v>1194</v>
      </c>
      <c r="I105" s="335" t="s">
        <v>1196</v>
      </c>
    </row>
    <row r="106" spans="1:9" ht="20.25">
      <c r="A106" s="263">
        <v>7.3</v>
      </c>
      <c r="B106" s="305" t="s">
        <v>590</v>
      </c>
      <c r="C106" s="99"/>
      <c r="D106" s="100"/>
      <c r="E106" s="154"/>
      <c r="F106" s="154"/>
      <c r="G106" s="154"/>
      <c r="H106" s="99"/>
      <c r="I106" s="105"/>
    </row>
    <row r="107" spans="1:9" ht="20.25">
      <c r="A107" s="263"/>
      <c r="B107" s="305" t="s">
        <v>591</v>
      </c>
      <c r="C107" s="99"/>
      <c r="D107" s="100"/>
      <c r="E107" s="154"/>
      <c r="F107" s="154"/>
      <c r="G107" s="154"/>
      <c r="H107" s="99"/>
      <c r="I107" s="105"/>
    </row>
    <row r="108" spans="1:9" ht="20.25">
      <c r="A108" s="252">
        <v>6</v>
      </c>
      <c r="B108" s="105" t="s">
        <v>420</v>
      </c>
      <c r="C108" s="100" t="s">
        <v>421</v>
      </c>
      <c r="D108" s="100" t="s">
        <v>140</v>
      </c>
      <c r="E108" s="154">
        <v>50000</v>
      </c>
      <c r="F108" s="154">
        <v>0</v>
      </c>
      <c r="G108" s="154">
        <v>0</v>
      </c>
      <c r="H108" s="99" t="s">
        <v>145</v>
      </c>
      <c r="I108" s="109" t="s">
        <v>83</v>
      </c>
    </row>
    <row r="109" spans="1:9" ht="20.25">
      <c r="A109" s="252"/>
      <c r="B109" s="105"/>
      <c r="C109" s="100" t="s">
        <v>422</v>
      </c>
      <c r="D109" s="100" t="s">
        <v>144</v>
      </c>
      <c r="E109" s="154"/>
      <c r="F109" s="154"/>
      <c r="G109" s="154"/>
      <c r="H109" s="99" t="s">
        <v>424</v>
      </c>
      <c r="I109" s="109"/>
    </row>
    <row r="110" spans="1:9" ht="20.25">
      <c r="A110" s="252"/>
      <c r="B110" s="336"/>
      <c r="C110" s="100" t="s">
        <v>423</v>
      </c>
      <c r="D110" s="100"/>
      <c r="E110" s="154"/>
      <c r="F110" s="154"/>
      <c r="G110" s="154"/>
      <c r="H110" s="99"/>
      <c r="I110" s="109"/>
    </row>
    <row r="111" spans="1:9" ht="20.25">
      <c r="A111" s="252"/>
      <c r="B111" s="336"/>
      <c r="C111" s="100"/>
      <c r="D111" s="100"/>
      <c r="E111" s="154"/>
      <c r="F111" s="154"/>
      <c r="G111" s="154"/>
      <c r="H111" s="99"/>
      <c r="I111" s="109"/>
    </row>
    <row r="112" spans="1:9" ht="20.25">
      <c r="A112" s="252"/>
      <c r="B112" s="105"/>
      <c r="C112" s="99"/>
      <c r="D112" s="100"/>
      <c r="E112" s="154"/>
      <c r="F112" s="426"/>
      <c r="G112" s="426"/>
      <c r="H112" s="99"/>
      <c r="I112" s="109"/>
    </row>
    <row r="113" spans="1:9" ht="20.25">
      <c r="A113" s="252"/>
      <c r="B113" s="105"/>
      <c r="C113" s="99"/>
      <c r="D113" s="100"/>
      <c r="E113" s="154"/>
      <c r="F113" s="154"/>
      <c r="G113" s="154"/>
      <c r="H113" s="99"/>
      <c r="I113" s="105"/>
    </row>
    <row r="114" spans="1:9" ht="20.25">
      <c r="A114" s="252"/>
      <c r="B114" s="105"/>
      <c r="C114" s="99"/>
      <c r="D114" s="100"/>
      <c r="E114" s="154"/>
      <c r="F114" s="154"/>
      <c r="G114" s="154"/>
      <c r="H114" s="99"/>
      <c r="I114" s="105"/>
    </row>
    <row r="115" spans="1:9" ht="20.25">
      <c r="A115" s="252"/>
      <c r="B115" s="85"/>
      <c r="C115" s="99"/>
      <c r="D115" s="100"/>
      <c r="E115" s="154"/>
      <c r="F115" s="154"/>
      <c r="G115" s="154"/>
      <c r="H115" s="99"/>
      <c r="I115" s="109"/>
    </row>
    <row r="116" spans="1:9" ht="20.25">
      <c r="A116" s="252"/>
      <c r="B116" s="85"/>
      <c r="C116" s="99"/>
      <c r="D116" s="100"/>
      <c r="E116" s="154"/>
      <c r="F116" s="154"/>
      <c r="G116" s="154"/>
      <c r="H116" s="99"/>
      <c r="I116" s="105"/>
    </row>
    <row r="117" spans="1:9" ht="20.25">
      <c r="A117" s="252"/>
      <c r="B117" s="85"/>
      <c r="C117" s="99"/>
      <c r="D117" s="100"/>
      <c r="E117" s="154"/>
      <c r="F117" s="154"/>
      <c r="G117" s="154"/>
      <c r="H117" s="99"/>
      <c r="I117" s="105"/>
    </row>
    <row r="118" spans="1:9" ht="20.25">
      <c r="A118" s="252"/>
      <c r="B118" s="85"/>
      <c r="C118" s="99"/>
      <c r="D118" s="100"/>
      <c r="E118" s="154"/>
      <c r="F118" s="154"/>
      <c r="G118" s="154"/>
      <c r="H118" s="99"/>
      <c r="I118" s="109"/>
    </row>
    <row r="119" spans="1:9" ht="20.25">
      <c r="A119" s="252"/>
      <c r="B119" s="85"/>
      <c r="C119" s="99"/>
      <c r="D119" s="100"/>
      <c r="E119" s="154"/>
      <c r="F119" s="154"/>
      <c r="G119" s="154"/>
      <c r="H119" s="99"/>
      <c r="I119" s="105"/>
    </row>
    <row r="120" spans="1:9" ht="20.25">
      <c r="A120" s="87"/>
      <c r="C120" s="99"/>
      <c r="D120" s="151"/>
      <c r="E120" s="154"/>
      <c r="F120" s="154"/>
      <c r="G120" s="154"/>
      <c r="H120" s="99"/>
      <c r="I120" s="105"/>
    </row>
    <row r="121" spans="1:9" ht="20.25">
      <c r="A121" s="252"/>
      <c r="B121" s="192"/>
      <c r="C121" s="100"/>
      <c r="D121" s="100"/>
      <c r="E121" s="154"/>
      <c r="F121" s="154"/>
      <c r="G121" s="154"/>
      <c r="H121" s="99"/>
      <c r="I121" s="109"/>
    </row>
    <row r="122" spans="1:9" ht="20.25">
      <c r="A122" s="252"/>
      <c r="B122" s="192"/>
      <c r="C122" s="100"/>
      <c r="D122" s="100"/>
      <c r="E122" s="154"/>
      <c r="F122" s="154"/>
      <c r="G122" s="154"/>
      <c r="H122" s="99"/>
      <c r="I122" s="105"/>
    </row>
    <row r="123" spans="1:9" ht="20.25">
      <c r="A123" s="255"/>
      <c r="B123" s="441"/>
      <c r="C123" s="100"/>
      <c r="D123" s="151"/>
      <c r="E123" s="154"/>
      <c r="F123" s="154"/>
      <c r="G123" s="154"/>
      <c r="H123" s="99"/>
      <c r="I123" s="105"/>
    </row>
    <row r="124" spans="1:9" ht="21" thickBot="1">
      <c r="A124" s="506" t="s">
        <v>95</v>
      </c>
      <c r="B124" s="507"/>
      <c r="C124" s="507"/>
      <c r="D124" s="508"/>
      <c r="E124" s="248">
        <f>SUM(E106:E123)</f>
        <v>50000</v>
      </c>
      <c r="F124" s="248">
        <f>SUM(F107:F123)</f>
        <v>0</v>
      </c>
      <c r="G124" s="248">
        <f>SUM(G107:G123)</f>
        <v>0</v>
      </c>
      <c r="H124" s="369">
        <f>SUM(E124:G124)</f>
        <v>50000</v>
      </c>
      <c r="I124" s="303"/>
    </row>
    <row r="125" ht="21" thickTop="1">
      <c r="D125" s="166" t="s">
        <v>1532</v>
      </c>
    </row>
    <row r="127" ht="20.25">
      <c r="D127" s="118"/>
    </row>
  </sheetData>
  <sheetProtection/>
  <mergeCells count="35">
    <mergeCell ref="E79:G79"/>
    <mergeCell ref="A54:A55"/>
    <mergeCell ref="B54:B55"/>
    <mergeCell ref="C54:C55"/>
    <mergeCell ref="A74:D74"/>
    <mergeCell ref="A79:A80"/>
    <mergeCell ref="B79:B80"/>
    <mergeCell ref="C79:C80"/>
    <mergeCell ref="D79:D80"/>
    <mergeCell ref="A26:I26"/>
    <mergeCell ref="D54:D55"/>
    <mergeCell ref="E54:G54"/>
    <mergeCell ref="A99:D99"/>
    <mergeCell ref="A32:A33"/>
    <mergeCell ref="B32:B33"/>
    <mergeCell ref="C32:C33"/>
    <mergeCell ref="D32:D33"/>
    <mergeCell ref="E32:G32"/>
    <mergeCell ref="A28:I28"/>
    <mergeCell ref="A1:I1"/>
    <mergeCell ref="A2:I2"/>
    <mergeCell ref="A3:I3"/>
    <mergeCell ref="A27:I27"/>
    <mergeCell ref="C7:C8"/>
    <mergeCell ref="D7:D8"/>
    <mergeCell ref="E7:G7"/>
    <mergeCell ref="A7:A8"/>
    <mergeCell ref="B7:B8"/>
    <mergeCell ref="A24:D24"/>
    <mergeCell ref="E104:G104"/>
    <mergeCell ref="A124:D124"/>
    <mergeCell ref="A104:A105"/>
    <mergeCell ref="B104:B105"/>
    <mergeCell ref="C104:C105"/>
    <mergeCell ref="D104:D105"/>
  </mergeCells>
  <printOptions/>
  <pageMargins left="0.5511811023622047" right="0.4724409448818898" top="0.73" bottom="0.59" header="0.4330708661417323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acer</cp:lastModifiedBy>
  <cp:lastPrinted>2013-09-30T05:07:04Z</cp:lastPrinted>
  <dcterms:created xsi:type="dcterms:W3CDTF">2008-06-03T08:25:10Z</dcterms:created>
  <dcterms:modified xsi:type="dcterms:W3CDTF">2013-09-30T05:57:22Z</dcterms:modified>
  <cp:category/>
  <cp:version/>
  <cp:contentType/>
  <cp:contentStatus/>
</cp:coreProperties>
</file>