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Sheet1!$6:$7</definedName>
  </definedNames>
  <calcPr calcId="144525"/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D77" i="1"/>
  <c r="C75" i="1"/>
  <c r="B151" i="1"/>
  <c r="E55" i="1" l="1"/>
  <c r="D55" i="1"/>
  <c r="D39" i="1"/>
  <c r="D33" i="1"/>
  <c r="D32" i="1"/>
  <c r="D30" i="1"/>
  <c r="D28" i="1"/>
  <c r="D21" i="1"/>
  <c r="D19" i="1"/>
  <c r="D9" i="1"/>
  <c r="D53" i="1" l="1"/>
  <c r="B53" i="1"/>
  <c r="D43" i="1" l="1"/>
  <c r="D35" i="1"/>
  <c r="D23" i="1"/>
  <c r="D17" i="1"/>
  <c r="D12" i="1"/>
  <c r="B43" i="1"/>
  <c r="B35" i="1"/>
  <c r="B23" i="1"/>
  <c r="B17" i="1"/>
  <c r="B12" i="1"/>
  <c r="B55" i="1" s="1"/>
  <c r="E51" i="1" l="1"/>
  <c r="E50" i="1"/>
  <c r="E39" i="1"/>
  <c r="C41" i="1"/>
  <c r="E9" i="1"/>
  <c r="E53" i="1" l="1"/>
  <c r="C51" i="1"/>
  <c r="C50" i="1"/>
  <c r="C9" i="1"/>
  <c r="E19" i="1"/>
  <c r="E14" i="1"/>
  <c r="E21" i="1"/>
  <c r="E30" i="1"/>
  <c r="E41" i="1"/>
  <c r="E28" i="1"/>
  <c r="E32" i="1"/>
  <c r="E10" i="1"/>
  <c r="E12" i="1" s="1"/>
  <c r="E33" i="1"/>
  <c r="E15" i="1"/>
  <c r="C14" i="1"/>
  <c r="C21" i="1"/>
  <c r="C15" i="1"/>
  <c r="C32" i="1"/>
  <c r="C30" i="1"/>
  <c r="C10" i="1"/>
  <c r="C39" i="1"/>
  <c r="C43" i="1" s="1"/>
  <c r="C28" i="1"/>
  <c r="C33" i="1"/>
  <c r="C19" i="1"/>
  <c r="C23" i="1" l="1"/>
  <c r="C53" i="1"/>
  <c r="C35" i="1"/>
  <c r="E35" i="1"/>
  <c r="E23" i="1"/>
  <c r="E17" i="1"/>
  <c r="E43" i="1"/>
  <c r="C12" i="1"/>
  <c r="C17" i="1"/>
  <c r="C55" i="1" l="1"/>
</calcChain>
</file>

<file path=xl/sharedStrings.xml><?xml version="1.0" encoding="utf-8"?>
<sst xmlns="http://schemas.openxmlformats.org/spreadsheetml/2006/main" count="69" uniqueCount="58">
  <si>
    <t>ส่วนที่ 2</t>
  </si>
  <si>
    <t>บัญชีสรุปโครงการ/กิจกรรม</t>
  </si>
  <si>
    <t>เทศบาลตำบลในเมือง</t>
  </si>
  <si>
    <t>ยุทธศาสตร์/แนวทาง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</si>
  <si>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</si>
  <si>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</si>
  <si>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</si>
  <si>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</si>
  <si>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</si>
  <si>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</si>
  <si>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ร้อยละของ</t>
  </si>
  <si>
    <t>หน่วยดำเนินงาน</t>
  </si>
  <si>
    <t>รวม</t>
  </si>
  <si>
    <t>รวมทั้งสิ้น</t>
  </si>
  <si>
    <t>1. ยุทธศาสตร์การพัฒนาด้านโครงสร้างพื้นฐาน</t>
  </si>
  <si>
    <t>1.1 ก่อสร้าง บำรุงรักษาถนน สะพาน วิศวกรรมจราจร</t>
  </si>
  <si>
    <t>2. ยุทธศาสตร์การพัฒนาด้านการส่งเสริมอาชีพ</t>
  </si>
  <si>
    <t>2.1 ส่งเสริมการพัฒนาศักยภาพ เพิ่มทักษะทางอาชีพ</t>
  </si>
  <si>
    <t>2.2 ส่งเสริมการพัฒนาเศรษฐกิจ ผลิตภัณฑ์ชุมชน</t>
  </si>
  <si>
    <t xml:space="preserve">     การสร้างรายได้ในท้องถิ่น</t>
  </si>
  <si>
    <t>3. ยุทธศาสตร์การส่งเสริมและพัฒนาคุณภาพชีวิต</t>
  </si>
  <si>
    <t>3.1 ส่งเสริมสวัสดิการสังคม สังคมสงเคราะห์</t>
  </si>
  <si>
    <t xml:space="preserve">     พัฒนาคุณภาพชีวิตเด็ก สตรี คนชรา ผู้ด้อยโอกาส</t>
  </si>
  <si>
    <t>3.2 ส่งเสริมการศึกษา การกีฬา นันทนาการ</t>
  </si>
  <si>
    <t xml:space="preserve">     การสาธารณสุข และสุขภาพพลานามัย</t>
  </si>
  <si>
    <t>4. ยุทธศาสตร์การส่งเสริมความมั่นคง พัฒนาสังคม</t>
  </si>
  <si>
    <t>และการอนุรักษ์สิ่งแวดล้อม</t>
  </si>
  <si>
    <t>4.1 ส่งเสริมสถาบันชาติ พระมหากษัตริย์ ประชาธิปไตย</t>
  </si>
  <si>
    <t xml:space="preserve">     และการมีส่วนร่วม</t>
  </si>
  <si>
    <t>4.2 ส่งเสริมความมั่นคง พัฒนาสังคม และความสงบ</t>
  </si>
  <si>
    <t xml:space="preserve">     เรียบร้อยในท้องถิ่น</t>
  </si>
  <si>
    <t>4.3 ส่งเสริม เพิ่มศักยภาพบุคลากร หน่วยงาน</t>
  </si>
  <si>
    <t>4.4 ส่งเสริมการบริหารจัดการสิ่งแวดล้อม</t>
  </si>
  <si>
    <t xml:space="preserve">     บรรเทาสาธารณภัย ภัยพิบัติ</t>
  </si>
  <si>
    <t>5.ยุทธศาสตร์การส่งเสริมและสืบสานศาสนา</t>
  </si>
  <si>
    <t>วัฒนธรรมประเพณี ภูมิปัญญาท้องถิ่น และ</t>
  </si>
  <si>
    <t>การท่องเที่ยวอย่างยั่งยืน</t>
  </si>
  <si>
    <t>5.1 ส่งเสริมสืบสานศาสนา ศิลปะ วัฒนธรรม</t>
  </si>
  <si>
    <t xml:space="preserve">     ประเพณีท้องถิ่น</t>
  </si>
  <si>
    <t xml:space="preserve">5.2 ส่งเสริม สืบสานภูมิปัญญาท้องถิ่น </t>
  </si>
  <si>
    <t xml:space="preserve">     และการท่องเที่ยว</t>
  </si>
  <si>
    <t xml:space="preserve">1.2 จัดให้มี บำรุงรักษา ระบบไฟฟ้าส่องสว่าง </t>
  </si>
  <si>
    <t xml:space="preserve">     และการผังเมือง</t>
  </si>
  <si>
    <t>6.2 จัดให้มี บำรุงรักษา ระบบประปา</t>
  </si>
  <si>
    <t>6. ยุทธศาสตร์การบริหารจัดการน้ำ</t>
  </si>
  <si>
    <t>6.1 ก่อสร้าง บำรุงรักษา แหล่งน้ำเพื่ออุปโภค บริโภค และการเกษตร</t>
  </si>
  <si>
    <t>แผนการดำเนินงาน ประจำปี  2564</t>
  </si>
  <si>
    <t>สรุป</t>
  </si>
  <si>
    <t>1. เทศบัญญัติ</t>
  </si>
  <si>
    <t>2. เงินอุดหนุนเฉพาะกิจ</t>
  </si>
  <si>
    <t>3. กองทุนหลักประกันสุขภาพ ตำบลในเมือง</t>
  </si>
  <si>
    <t>4. สำนักงานสภาเกษตรกรจังหวัดสุโขทัย</t>
  </si>
  <si>
    <t>3 โครงการ งบประมาณ</t>
  </si>
  <si>
    <t>5 โครงการ งบประมาณ</t>
  </si>
  <si>
    <t>1 โครงการ งบประมาณ</t>
  </si>
  <si>
    <t>บาท</t>
  </si>
  <si>
    <t>79 โครงการ งบประมาณ</t>
  </si>
  <si>
    <t>88 โครงการ 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</si>
</sst>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topLeftCell="A55" workbookViewId="0">
      <selection activeCell="A68" sqref="A68"/>
    </sheetView>
  </sheetViews>
  <sheetFormatPr defaultRowHeight="20.25" x14ac:dyDescent="0.3"/>
  <cols>
    <col min="1" max="1" width="39.125" style="1" customWidth="1"/>
    <col min="2" max="2" width="13.75" style="2" customWidth="1"/>
    <col min="3" max="3" width="17.125" style="22" customWidth="1"/>
    <col min="4" max="4" width="19.25" style="16" customWidth="1"/>
    <col min="5" max="5" width="14.75" style="22" customWidth="1"/>
    <col min="6" max="6" width="18" style="2" customWidth="1"/>
    <col min="7" max="16384" width="9" style="1"/>
  </cols>
  <sheetData>
    <row r="1" spans="1:6" s="3" customFormat="1" x14ac:dyDescent="0.3">
      <c r="A1" s="35" t="s">
        <v>0</v>
      </c>
      <c r="B1" s="35"/>
      <c r="C1" s="35"/>
      <c r="D1" s="35"/>
      <c r="E1" s="35"/>
      <c r="F1" s="35"/>
    </row>
    <row r="2" spans="1:6" s="3" customFormat="1" x14ac:dyDescent="0.3">
      <c r="A2" s="35" t="s">
        <v>1</v>
      </c>
      <c r="B2" s="35"/>
      <c r="C2" s="35"/>
      <c r="D2" s="35"/>
      <c r="E2" s="35"/>
      <c r="F2" s="35"/>
    </row>
    <row r="3" spans="1:6" s="3" customFormat="1" x14ac:dyDescent="0.3">
      <c r="A3" s="35" t="s">
        <v>46</v>
      </c>
      <c r="B3" s="35"/>
      <c r="C3" s="35"/>
      <c r="D3" s="35"/>
      <c r="E3" s="35"/>
      <c r="F3" s="35"/>
    </row>
    <row r="4" spans="1:6" s="3" customFormat="1" x14ac:dyDescent="0.3">
      <c r="A4" s="35" t="s">
        <v>2</v>
      </c>
      <c r="B4" s="35"/>
      <c r="C4" s="35"/>
      <c r="D4" s="35"/>
      <c r="E4" s="35"/>
      <c r="F4" s="35"/>
    </row>
    <row r="5" spans="1:6" s="3" customFormat="1" ht="20.25" customHeight="1" x14ac:dyDescent="0.3">
      <c r="B5" s="4"/>
      <c r="C5" s="17"/>
      <c r="D5" s="23"/>
      <c r="E5" s="17"/>
      <c r="F5" s="4"/>
    </row>
    <row r="6" spans="1:6" s="3" customFormat="1" x14ac:dyDescent="0.3">
      <c r="A6" s="5" t="s">
        <v>3</v>
      </c>
      <c r="B6" s="5" t="s">
        <v>4</v>
      </c>
      <c r="C6" s="18" t="s">
        <v>6</v>
      </c>
      <c r="D6" s="11" t="s">
        <v>8</v>
      </c>
      <c r="E6" s="18" t="s">
        <v>10</v>
      </c>
      <c r="F6" s="5" t="s">
        <v>11</v>
      </c>
    </row>
    <row r="7" spans="1:6" s="3" customFormat="1" x14ac:dyDescent="0.3">
      <c r="A7" s="6"/>
      <c r="B7" s="6" t="s">
        <v>5</v>
      </c>
      <c r="C7" s="19" t="s">
        <v>7</v>
      </c>
      <c r="D7" s="12" t="s">
        <v>9</v>
      </c>
      <c r="E7" s="19" t="s">
        <v>9</v>
      </c>
      <c r="F7" s="6"/>
    </row>
    <row r="8" spans="1:6" x14ac:dyDescent="0.3">
      <c r="A8" s="7" t="s">
        <v>14</v>
      </c>
      <c r="B8" s="10"/>
      <c r="C8" s="20"/>
      <c r="D8" s="24"/>
      <c r="E8" s="20"/>
      <c r="F8" s="10"/>
    </row>
    <row r="9" spans="1:6" x14ac:dyDescent="0.3">
      <c r="A9" s="8" t="s">
        <v>15</v>
      </c>
      <c r="B9" s="10">
        <v>7</v>
      </c>
      <c r="C9" s="20">
        <f>+B9*100/B55</f>
        <v>7.9545454545454541</v>
      </c>
      <c r="D9" s="24">
        <f>552800+199200+2256000+1597000+1490000+2855000+6580000</f>
        <v>15530000</v>
      </c>
      <c r="E9" s="20">
        <f>+D9*100/D55</f>
        <v>41.455916851122808</v>
      </c>
      <c r="F9" s="10"/>
    </row>
    <row r="10" spans="1:6" x14ac:dyDescent="0.3">
      <c r="A10" s="8" t="s">
        <v>41</v>
      </c>
      <c r="B10" s="10">
        <v>1</v>
      </c>
      <c r="C10" s="20">
        <f>+B10*100/B55</f>
        <v>1.1363636363636365</v>
      </c>
      <c r="D10" s="24">
        <v>135000</v>
      </c>
      <c r="E10" s="20">
        <f>+D10*100/D55</f>
        <v>0.36037017224092588</v>
      </c>
      <c r="F10" s="10"/>
    </row>
    <row r="11" spans="1:6" x14ac:dyDescent="0.3">
      <c r="A11" s="8" t="s">
        <v>42</v>
      </c>
      <c r="B11" s="10"/>
      <c r="C11" s="20"/>
      <c r="D11" s="24"/>
      <c r="E11" s="20"/>
      <c r="F11" s="10"/>
    </row>
    <row r="12" spans="1:6" s="3" customFormat="1" x14ac:dyDescent="0.3">
      <c r="A12" s="9" t="s">
        <v>12</v>
      </c>
      <c r="B12" s="9">
        <f>SUM(B9:B11)</f>
        <v>8</v>
      </c>
      <c r="C12" s="21">
        <f>SUM(C9:C11)</f>
        <v>9.0909090909090899</v>
      </c>
      <c r="D12" s="25">
        <f>SUM(D9:D11)</f>
        <v>15665000</v>
      </c>
      <c r="E12" s="21">
        <f>SUM(E9:E11)</f>
        <v>41.816287023363735</v>
      </c>
      <c r="F12" s="9"/>
    </row>
    <row r="13" spans="1:6" x14ac:dyDescent="0.3">
      <c r="A13" s="7" t="s">
        <v>16</v>
      </c>
      <c r="B13" s="10"/>
      <c r="C13" s="20"/>
      <c r="D13" s="24"/>
      <c r="E13" s="20"/>
      <c r="F13" s="10"/>
    </row>
    <row r="14" spans="1:6" x14ac:dyDescent="0.3">
      <c r="A14" s="8" t="s">
        <v>17</v>
      </c>
      <c r="B14" s="10">
        <v>1</v>
      </c>
      <c r="C14" s="20">
        <f>+B14*100/B55</f>
        <v>1.1363636363636365</v>
      </c>
      <c r="D14" s="24">
        <v>20000</v>
      </c>
      <c r="E14" s="20">
        <f>+D14*100/D55</f>
        <v>5.338817366532235E-2</v>
      </c>
      <c r="F14" s="10"/>
    </row>
    <row r="15" spans="1:6" x14ac:dyDescent="0.3">
      <c r="A15" s="8" t="s">
        <v>18</v>
      </c>
      <c r="B15" s="10">
        <v>1</v>
      </c>
      <c r="C15" s="20">
        <f>+B15*100/B55</f>
        <v>1.1363636363636365</v>
      </c>
      <c r="D15" s="24">
        <v>93000</v>
      </c>
      <c r="E15" s="20">
        <f>+D15*100/D55</f>
        <v>0.24825500754374893</v>
      </c>
      <c r="F15" s="10"/>
    </row>
    <row r="16" spans="1:6" x14ac:dyDescent="0.3">
      <c r="A16" s="8" t="s">
        <v>19</v>
      </c>
      <c r="B16" s="10"/>
      <c r="C16" s="20"/>
      <c r="D16" s="24"/>
      <c r="E16" s="20"/>
      <c r="F16" s="10"/>
    </row>
    <row r="17" spans="1:6" s="3" customFormat="1" x14ac:dyDescent="0.3">
      <c r="A17" s="9" t="s">
        <v>12</v>
      </c>
      <c r="B17" s="9">
        <f>SUM(B14:B16)</f>
        <v>2</v>
      </c>
      <c r="C17" s="21">
        <f t="shared" ref="C17" si="0">SUM(C14:C16)</f>
        <v>2.2727272727272729</v>
      </c>
      <c r="D17" s="25">
        <f>SUM(D14:D16)</f>
        <v>113000</v>
      </c>
      <c r="E17" s="21">
        <f>SUM(E14:E16)</f>
        <v>0.3016431812090713</v>
      </c>
      <c r="F17" s="9"/>
    </row>
    <row r="18" spans="1:6" x14ac:dyDescent="0.3">
      <c r="A18" s="7" t="s">
        <v>20</v>
      </c>
      <c r="B18" s="10"/>
      <c r="C18" s="20"/>
      <c r="D18" s="24"/>
      <c r="E18" s="20"/>
      <c r="F18" s="10"/>
    </row>
    <row r="19" spans="1:6" x14ac:dyDescent="0.3">
      <c r="A19" s="8" t="s">
        <v>21</v>
      </c>
      <c r="B19" s="10">
        <v>7</v>
      </c>
      <c r="C19" s="20">
        <f>+B19*100/B55</f>
        <v>7.9545454545454541</v>
      </c>
      <c r="D19" s="24">
        <f>40000+10000+10000+12885600+3446400+102000+80000</f>
        <v>16574000</v>
      </c>
      <c r="E19" s="20">
        <f>+D19*100/D55</f>
        <v>44.242779516452636</v>
      </c>
      <c r="F19" s="10"/>
    </row>
    <row r="20" spans="1:6" x14ac:dyDescent="0.3">
      <c r="A20" s="8" t="s">
        <v>22</v>
      </c>
      <c r="B20" s="10"/>
      <c r="C20" s="20"/>
      <c r="D20" s="24"/>
      <c r="E20" s="20"/>
      <c r="F20" s="10"/>
    </row>
    <row r="21" spans="1:6" x14ac:dyDescent="0.3">
      <c r="A21" s="8" t="s">
        <v>23</v>
      </c>
      <c r="B21" s="10">
        <v>47</v>
      </c>
      <c r="C21" s="20">
        <f>+B21*100/B55</f>
        <v>53.409090909090907</v>
      </c>
      <c r="D21" s="24">
        <f>40000+5000+5000+3000+60000+17200+44000+12000+270000+68000+20000+100000+50000+21000+16800+62000+8000+520000+196000+40000+8000+10000+20000+10000+10000+40000+28000+580000+150000+520000+17640+17640+15000+10000+100000+100000+3000+12000+2000+2000+15700+42000+260000+160000+35000+5000+25000</f>
        <v>3755980</v>
      </c>
      <c r="E21" s="20">
        <f>+D21*100/D55</f>
        <v>10.026245626173873</v>
      </c>
      <c r="F21" s="10"/>
    </row>
    <row r="22" spans="1:6" x14ac:dyDescent="0.3">
      <c r="A22" s="8" t="s">
        <v>24</v>
      </c>
      <c r="B22" s="10"/>
      <c r="C22" s="20"/>
      <c r="D22" s="24"/>
      <c r="E22" s="20"/>
      <c r="F22" s="10"/>
    </row>
    <row r="23" spans="1:6" s="3" customFormat="1" x14ac:dyDescent="0.3">
      <c r="A23" s="9" t="s">
        <v>12</v>
      </c>
      <c r="B23" s="9">
        <f>SUM(B19:B22)</f>
        <v>54</v>
      </c>
      <c r="C23" s="21">
        <f>SUM(C19:C22)</f>
        <v>61.36363636363636</v>
      </c>
      <c r="D23" s="25">
        <f>SUM(D19:D22)</f>
        <v>20329980</v>
      </c>
      <c r="E23" s="21">
        <f>SUM(E19:E22)</f>
        <v>54.269025142626511</v>
      </c>
      <c r="F23" s="9"/>
    </row>
    <row r="24" spans="1:6" s="3" customFormat="1" x14ac:dyDescent="0.3">
      <c r="A24" s="15"/>
      <c r="B24" s="15"/>
      <c r="C24" s="28"/>
      <c r="D24" s="29"/>
      <c r="E24" s="28"/>
      <c r="F24" s="15"/>
    </row>
    <row r="25" spans="1:6" s="3" customFormat="1" x14ac:dyDescent="0.3">
      <c r="A25" s="31"/>
      <c r="B25" s="31"/>
      <c r="C25" s="32"/>
      <c r="D25" s="33"/>
      <c r="E25" s="32"/>
      <c r="F25" s="31"/>
    </row>
    <row r="26" spans="1:6" x14ac:dyDescent="0.3">
      <c r="A26" s="13" t="s">
        <v>25</v>
      </c>
      <c r="B26" s="14"/>
      <c r="C26" s="26"/>
      <c r="D26" s="27"/>
      <c r="E26" s="26"/>
      <c r="F26" s="14"/>
    </row>
    <row r="27" spans="1:6" x14ac:dyDescent="0.3">
      <c r="A27" s="7" t="s">
        <v>26</v>
      </c>
      <c r="B27" s="10"/>
      <c r="C27" s="20"/>
      <c r="D27" s="24"/>
      <c r="E27" s="20"/>
      <c r="F27" s="10"/>
    </row>
    <row r="28" spans="1:6" x14ac:dyDescent="0.3">
      <c r="A28" s="8" t="s">
        <v>27</v>
      </c>
      <c r="B28" s="10">
        <v>5</v>
      </c>
      <c r="C28" s="20">
        <f>+B28*100/B55</f>
        <v>5.6818181818181817</v>
      </c>
      <c r="D28" s="24">
        <f>15000+300000+30000+10000+2000</f>
        <v>357000</v>
      </c>
      <c r="E28" s="20">
        <f>+D28*100/D55</f>
        <v>0.95297889992600404</v>
      </c>
      <c r="F28" s="10"/>
    </row>
    <row r="29" spans="1:6" x14ac:dyDescent="0.3">
      <c r="A29" s="8" t="s">
        <v>28</v>
      </c>
      <c r="B29" s="10"/>
      <c r="C29" s="20"/>
      <c r="D29" s="24"/>
      <c r="E29" s="20"/>
      <c r="F29" s="10"/>
    </row>
    <row r="30" spans="1:6" x14ac:dyDescent="0.3">
      <c r="A30" s="8" t="s">
        <v>29</v>
      </c>
      <c r="B30" s="10">
        <v>4</v>
      </c>
      <c r="C30" s="20">
        <f>+B30*100/B55</f>
        <v>4.5454545454545459</v>
      </c>
      <c r="D30" s="24">
        <f>4000+4000+30000+30000</f>
        <v>68000</v>
      </c>
      <c r="E30" s="20">
        <f>+D30*100/D55</f>
        <v>0.18151979046209599</v>
      </c>
      <c r="F30" s="10"/>
    </row>
    <row r="31" spans="1:6" x14ac:dyDescent="0.3">
      <c r="A31" s="8" t="s">
        <v>30</v>
      </c>
      <c r="B31" s="10"/>
      <c r="C31" s="20"/>
      <c r="D31" s="24"/>
      <c r="E31" s="20"/>
      <c r="F31" s="10"/>
    </row>
    <row r="32" spans="1:6" x14ac:dyDescent="0.3">
      <c r="A32" s="8" t="s">
        <v>31</v>
      </c>
      <c r="B32" s="10">
        <v>3</v>
      </c>
      <c r="C32" s="20">
        <f>+B32*100/B55</f>
        <v>3.4090909090909092</v>
      </c>
      <c r="D32" s="24">
        <f>8000+10000+100000</f>
        <v>118000</v>
      </c>
      <c r="E32" s="20">
        <f>+D32*100/D55</f>
        <v>0.31499022462540188</v>
      </c>
      <c r="F32" s="10"/>
    </row>
    <row r="33" spans="1:6" x14ac:dyDescent="0.3">
      <c r="A33" s="8" t="s">
        <v>32</v>
      </c>
      <c r="B33" s="10">
        <v>6</v>
      </c>
      <c r="C33" s="20">
        <f>+B33*100/B55</f>
        <v>6.8181818181818183</v>
      </c>
      <c r="D33" s="24">
        <f>20000+5000+15000+20000+200000+329500</f>
        <v>589500</v>
      </c>
      <c r="E33" s="20">
        <f>+D33*100/D55</f>
        <v>1.5736164187853763</v>
      </c>
      <c r="F33" s="10"/>
    </row>
    <row r="34" spans="1:6" x14ac:dyDescent="0.3">
      <c r="A34" s="8" t="s">
        <v>33</v>
      </c>
      <c r="B34" s="10"/>
      <c r="C34" s="20"/>
      <c r="D34" s="24"/>
      <c r="E34" s="20"/>
      <c r="F34" s="10"/>
    </row>
    <row r="35" spans="1:6" s="3" customFormat="1" x14ac:dyDescent="0.3">
      <c r="A35" s="9" t="s">
        <v>12</v>
      </c>
      <c r="B35" s="9">
        <f>SUM(B28:B34)</f>
        <v>18</v>
      </c>
      <c r="C35" s="21">
        <f>SUM(C28:C34)</f>
        <v>20.454545454545453</v>
      </c>
      <c r="D35" s="25">
        <f>SUM(D28:D34)</f>
        <v>1132500</v>
      </c>
      <c r="E35" s="21">
        <f>SUM(E28:E34)</f>
        <v>3.0231053337988785</v>
      </c>
      <c r="F35" s="9"/>
    </row>
    <row r="36" spans="1:6" x14ac:dyDescent="0.3">
      <c r="A36" s="7" t="s">
        <v>34</v>
      </c>
      <c r="B36" s="10"/>
      <c r="C36" s="20"/>
      <c r="D36" s="24"/>
      <c r="E36" s="20"/>
      <c r="F36" s="10"/>
    </row>
    <row r="37" spans="1:6" x14ac:dyDescent="0.3">
      <c r="A37" s="7" t="s">
        <v>35</v>
      </c>
      <c r="B37" s="10"/>
      <c r="C37" s="20"/>
      <c r="D37" s="24"/>
      <c r="E37" s="20"/>
      <c r="F37" s="10"/>
    </row>
    <row r="38" spans="1:6" x14ac:dyDescent="0.3">
      <c r="A38" s="7" t="s">
        <v>36</v>
      </c>
      <c r="B38" s="10"/>
      <c r="C38" s="20"/>
      <c r="D38" s="24"/>
      <c r="E38" s="20"/>
      <c r="F38" s="10"/>
    </row>
    <row r="39" spans="1:6" x14ac:dyDescent="0.3">
      <c r="A39" s="8" t="s">
        <v>37</v>
      </c>
      <c r="B39" s="10">
        <v>6</v>
      </c>
      <c r="C39" s="20">
        <f>+B39*100/B55</f>
        <v>6.8181818181818183</v>
      </c>
      <c r="D39" s="24">
        <f>13000+40000+40000+60000+55000+13000</f>
        <v>221000</v>
      </c>
      <c r="E39" s="20">
        <f>+D39*100/D55</f>
        <v>0.58993931900181196</v>
      </c>
      <c r="F39" s="10"/>
    </row>
    <row r="40" spans="1:6" x14ac:dyDescent="0.3">
      <c r="A40" s="8" t="s">
        <v>38</v>
      </c>
      <c r="B40" s="10"/>
      <c r="C40" s="20"/>
      <c r="D40" s="24"/>
      <c r="E40" s="20"/>
      <c r="F40" s="10"/>
    </row>
    <row r="41" spans="1:6" x14ac:dyDescent="0.3">
      <c r="A41" s="8" t="s">
        <v>39</v>
      </c>
      <c r="B41" s="10">
        <v>0</v>
      </c>
      <c r="C41" s="20">
        <f>+B41*100/B55</f>
        <v>0</v>
      </c>
      <c r="D41" s="24">
        <v>0</v>
      </c>
      <c r="E41" s="20">
        <f>+D41*100/D55</f>
        <v>0</v>
      </c>
      <c r="F41" s="10"/>
    </row>
    <row r="42" spans="1:6" x14ac:dyDescent="0.3">
      <c r="A42" s="8" t="s">
        <v>40</v>
      </c>
      <c r="B42" s="10"/>
      <c r="C42" s="20"/>
      <c r="D42" s="24"/>
      <c r="E42" s="20"/>
      <c r="F42" s="10"/>
    </row>
    <row r="43" spans="1:6" s="3" customFormat="1" x14ac:dyDescent="0.3">
      <c r="A43" s="9" t="s">
        <v>12</v>
      </c>
      <c r="B43" s="9">
        <f>SUM(B39:B42)</f>
        <v>6</v>
      </c>
      <c r="C43" s="21">
        <f>SUM(C39:C42)</f>
        <v>6.8181818181818183</v>
      </c>
      <c r="D43" s="25">
        <f>SUM(D39:D42)</f>
        <v>221000</v>
      </c>
      <c r="E43" s="21">
        <f>SUM(E39:E42)</f>
        <v>0.58993931900181196</v>
      </c>
      <c r="F43" s="9"/>
    </row>
    <row r="44" spans="1:6" s="3" customFormat="1" x14ac:dyDescent="0.3">
      <c r="A44" s="15"/>
      <c r="B44" s="15"/>
      <c r="C44" s="28"/>
      <c r="D44" s="29"/>
      <c r="E44" s="28"/>
      <c r="F44" s="15"/>
    </row>
    <row r="45" spans="1:6" s="3" customFormat="1" x14ac:dyDescent="0.3">
      <c r="A45" s="31"/>
      <c r="B45" s="31"/>
      <c r="C45" s="32"/>
      <c r="D45" s="33"/>
      <c r="E45" s="32"/>
      <c r="F45" s="31"/>
    </row>
    <row r="46" spans="1:6" s="3" customFormat="1" x14ac:dyDescent="0.3">
      <c r="A46" s="31"/>
      <c r="B46" s="31"/>
      <c r="C46" s="32"/>
      <c r="D46" s="33"/>
      <c r="E46" s="32"/>
      <c r="F46" s="31"/>
    </row>
    <row r="47" spans="1:6" s="3" customFormat="1" x14ac:dyDescent="0.3">
      <c r="A47" s="31"/>
      <c r="B47" s="31"/>
      <c r="C47" s="32"/>
      <c r="D47" s="33"/>
      <c r="E47" s="32"/>
      <c r="F47" s="31"/>
    </row>
    <row r="48" spans="1:6" s="3" customFormat="1" x14ac:dyDescent="0.3">
      <c r="A48" s="31"/>
      <c r="B48" s="31"/>
      <c r="C48" s="32"/>
      <c r="D48" s="33"/>
      <c r="E48" s="32"/>
      <c r="F48" s="31"/>
    </row>
    <row r="49" spans="1:6" x14ac:dyDescent="0.3">
      <c r="A49" s="13" t="s">
        <v>44</v>
      </c>
      <c r="B49" s="14"/>
      <c r="C49" s="26"/>
      <c r="D49" s="27"/>
      <c r="E49" s="26"/>
      <c r="F49" s="14"/>
    </row>
    <row r="50" spans="1:6" x14ac:dyDescent="0.3">
      <c r="A50" s="34" t="s">
        <v>45</v>
      </c>
      <c r="B50" s="10">
        <v>0</v>
      </c>
      <c r="C50" s="20">
        <f>+B50*100/B55</f>
        <v>0</v>
      </c>
      <c r="D50" s="24">
        <v>0</v>
      </c>
      <c r="E50" s="20">
        <f>+D50*100/D55</f>
        <v>0</v>
      </c>
      <c r="F50" s="10"/>
    </row>
    <row r="51" spans="1:6" x14ac:dyDescent="0.3">
      <c r="A51" s="8" t="s">
        <v>43</v>
      </c>
      <c r="B51" s="10">
        <v>0</v>
      </c>
      <c r="C51" s="20">
        <f>+B51*100/B55</f>
        <v>0</v>
      </c>
      <c r="D51" s="24">
        <v>0</v>
      </c>
      <c r="E51" s="20">
        <f>+D51*100/D55</f>
        <v>0</v>
      </c>
      <c r="F51" s="10"/>
    </row>
    <row r="52" spans="1:6" x14ac:dyDescent="0.3">
      <c r="A52" s="8"/>
      <c r="B52" s="10"/>
      <c r="C52" s="20"/>
      <c r="D52" s="24"/>
      <c r="E52" s="20"/>
      <c r="F52" s="10"/>
    </row>
    <row r="53" spans="1:6" s="3" customFormat="1" x14ac:dyDescent="0.3">
      <c r="A53" s="9" t="s">
        <v>12</v>
      </c>
      <c r="B53" s="9">
        <f>SUM(B50:B52)</f>
        <v>0</v>
      </c>
      <c r="C53" s="21">
        <f>SUM(C50:C52)</f>
        <v>0</v>
      </c>
      <c r="D53" s="25">
        <f>SUM(D50:D52)</f>
        <v>0</v>
      </c>
      <c r="E53" s="21">
        <f>SUM(E50:E52)</f>
        <v>0</v>
      </c>
      <c r="F53" s="9"/>
    </row>
    <row r="54" spans="1:6" s="3" customFormat="1" x14ac:dyDescent="0.3">
      <c r="A54" s="9"/>
      <c r="B54" s="9"/>
      <c r="C54" s="21"/>
      <c r="D54" s="25"/>
      <c r="E54" s="21"/>
      <c r="F54" s="9"/>
    </row>
    <row r="55" spans="1:6" s="3" customFormat="1" x14ac:dyDescent="0.3">
      <c r="A55" s="9" t="s">
        <v>13</v>
      </c>
      <c r="B55" s="9">
        <f>+B12+B17+B23+B35+B43+B53</f>
        <v>88</v>
      </c>
      <c r="C55" s="21">
        <f>+C12+C17+C23+C35+C43+C53</f>
        <v>99.999999999999986</v>
      </c>
      <c r="D55" s="25">
        <f>+D12+D17+D23+D35+D43+D53</f>
        <v>37461480</v>
      </c>
      <c r="E55" s="21">
        <f>+E12+E17+E23+E35+E43+E53</f>
        <v>100.00000000000001</v>
      </c>
      <c r="F55" s="9"/>
    </row>
    <row r="56" spans="1:6" ht="7.5" customHeight="1" x14ac:dyDescent="0.3"/>
    <row r="57" spans="1:6" ht="25.35" customHeight="1" x14ac:dyDescent="0.3"/>
    <row r="58" spans="1:6" ht="25.35" customHeight="1" x14ac:dyDescent="0.3">
      <c r="B58" s="36" t="s">
        <v>47</v>
      </c>
    </row>
    <row r="59" spans="1:6" ht="25.35" customHeight="1" x14ac:dyDescent="0.3">
      <c r="B59" s="37" t="s">
        <v>48</v>
      </c>
      <c r="D59" s="16" t="s">
        <v>56</v>
      </c>
      <c r="E59" s="22">
        <f>+B151</f>
        <v>26343200</v>
      </c>
      <c r="F59" s="2" t="s">
        <v>55</v>
      </c>
    </row>
    <row r="60" spans="1:6" x14ac:dyDescent="0.3">
      <c r="A60" s="30"/>
      <c r="B60" s="37" t="s">
        <v>49</v>
      </c>
      <c r="D60" s="16" t="s">
        <v>52</v>
      </c>
      <c r="E60" s="22">
        <f>+C75</f>
        <v>10925000</v>
      </c>
      <c r="F60" s="2" t="s">
        <v>55</v>
      </c>
    </row>
    <row r="61" spans="1:6" x14ac:dyDescent="0.3">
      <c r="B61" s="37" t="s">
        <v>50</v>
      </c>
      <c r="D61" s="16" t="s">
        <v>53</v>
      </c>
      <c r="E61" s="22">
        <f>+D77</f>
        <v>100280</v>
      </c>
      <c r="F61" s="2" t="s">
        <v>55</v>
      </c>
    </row>
    <row r="62" spans="1:6" x14ac:dyDescent="0.3">
      <c r="B62" s="37" t="s">
        <v>51</v>
      </c>
      <c r="D62" s="16" t="s">
        <v>54</v>
      </c>
      <c r="E62" s="22">
        <f>+E72</f>
        <v>93000</v>
      </c>
      <c r="F62" s="2" t="s">
        <v>55</v>
      </c>
    </row>
    <row r="63" spans="1:6" ht="21" thickBot="1" x14ac:dyDescent="0.35">
      <c r="C63" s="38" t="s">
        <v>12</v>
      </c>
      <c r="D63" s="39" t="s">
        <v>57</v>
      </c>
      <c r="E63" s="41">
        <f>SUM(E59:E62)</f>
        <v>37461480</v>
      </c>
      <c r="F63" s="42" t="s">
        <v>55</v>
      </c>
    </row>
    <row r="64" spans="1:6" ht="21" thickTop="1" x14ac:dyDescent="0.3"/>
    <row r="72" spans="1:5" x14ac:dyDescent="0.3">
      <c r="A72" s="1">
        <v>1</v>
      </c>
      <c r="B72" s="22">
        <v>552800</v>
      </c>
      <c r="C72" s="22">
        <v>1490000</v>
      </c>
      <c r="D72" s="16">
        <v>17640</v>
      </c>
      <c r="E72" s="17">
        <v>93000</v>
      </c>
    </row>
    <row r="73" spans="1:5" x14ac:dyDescent="0.3">
      <c r="A73" s="1">
        <v>2</v>
      </c>
      <c r="B73" s="22">
        <v>199200</v>
      </c>
      <c r="C73" s="22">
        <v>2855000</v>
      </c>
      <c r="D73" s="16">
        <v>17640</v>
      </c>
    </row>
    <row r="74" spans="1:5" x14ac:dyDescent="0.3">
      <c r="A74" s="1">
        <v>3</v>
      </c>
      <c r="B74" s="22">
        <v>2256000</v>
      </c>
      <c r="C74" s="22">
        <v>6580000</v>
      </c>
      <c r="D74" s="16">
        <v>35000</v>
      </c>
    </row>
    <row r="75" spans="1:5" ht="21" thickBot="1" x14ac:dyDescent="0.35">
      <c r="A75" s="1">
        <v>4</v>
      </c>
      <c r="B75" s="22">
        <v>1597000</v>
      </c>
      <c r="C75" s="38">
        <f>SUM(C72:C74)</f>
        <v>10925000</v>
      </c>
      <c r="D75" s="16">
        <v>5000</v>
      </c>
    </row>
    <row r="76" spans="1:5" ht="21" thickTop="1" x14ac:dyDescent="0.3">
      <c r="A76" s="1">
        <v>5</v>
      </c>
      <c r="B76" s="22">
        <v>135000</v>
      </c>
      <c r="D76" s="16">
        <v>25000</v>
      </c>
    </row>
    <row r="77" spans="1:5" ht="21" thickBot="1" x14ac:dyDescent="0.35">
      <c r="A77" s="1">
        <v>6</v>
      </c>
      <c r="B77" s="22">
        <v>20000</v>
      </c>
      <c r="D77" s="39">
        <f>SUM(D72:D76)</f>
        <v>100280</v>
      </c>
    </row>
    <row r="78" spans="1:5" ht="21" thickTop="1" x14ac:dyDescent="0.3">
      <c r="A78" s="1">
        <v>7</v>
      </c>
      <c r="B78" s="22">
        <v>40000</v>
      </c>
    </row>
    <row r="79" spans="1:5" x14ac:dyDescent="0.3">
      <c r="A79" s="1">
        <v>8</v>
      </c>
      <c r="B79" s="22">
        <v>10000</v>
      </c>
    </row>
    <row r="80" spans="1:5" x14ac:dyDescent="0.3">
      <c r="A80" s="1">
        <v>9</v>
      </c>
      <c r="B80" s="22">
        <v>10000</v>
      </c>
    </row>
    <row r="81" spans="1:2" x14ac:dyDescent="0.3">
      <c r="A81" s="1">
        <v>10</v>
      </c>
      <c r="B81" s="22">
        <v>12885600</v>
      </c>
    </row>
    <row r="82" spans="1:2" x14ac:dyDescent="0.3">
      <c r="A82" s="1">
        <v>11</v>
      </c>
      <c r="B82" s="22">
        <v>3446400</v>
      </c>
    </row>
    <row r="83" spans="1:2" x14ac:dyDescent="0.3">
      <c r="A83" s="1">
        <v>12</v>
      </c>
      <c r="B83" s="22">
        <v>102000</v>
      </c>
    </row>
    <row r="84" spans="1:2" x14ac:dyDescent="0.3">
      <c r="A84" s="1">
        <v>13</v>
      </c>
      <c r="B84" s="22">
        <v>80000</v>
      </c>
    </row>
    <row r="85" spans="1:2" x14ac:dyDescent="0.3">
      <c r="A85" s="1">
        <v>14</v>
      </c>
      <c r="B85" s="22">
        <v>40000</v>
      </c>
    </row>
    <row r="86" spans="1:2" x14ac:dyDescent="0.3">
      <c r="A86" s="1">
        <v>15</v>
      </c>
      <c r="B86" s="22">
        <v>5000</v>
      </c>
    </row>
    <row r="87" spans="1:2" x14ac:dyDescent="0.3">
      <c r="A87" s="1">
        <v>16</v>
      </c>
      <c r="B87" s="22">
        <v>5000</v>
      </c>
    </row>
    <row r="88" spans="1:2" x14ac:dyDescent="0.3">
      <c r="A88" s="1">
        <v>17</v>
      </c>
      <c r="B88" s="22">
        <v>3000</v>
      </c>
    </row>
    <row r="89" spans="1:2" x14ac:dyDescent="0.3">
      <c r="A89" s="1">
        <v>18</v>
      </c>
      <c r="B89" s="22">
        <v>60000</v>
      </c>
    </row>
    <row r="90" spans="1:2" x14ac:dyDescent="0.3">
      <c r="A90" s="1">
        <v>19</v>
      </c>
      <c r="B90" s="22">
        <v>17200</v>
      </c>
    </row>
    <row r="91" spans="1:2" x14ac:dyDescent="0.3">
      <c r="A91" s="1">
        <v>20</v>
      </c>
      <c r="B91" s="22">
        <v>44000</v>
      </c>
    </row>
    <row r="92" spans="1:2" x14ac:dyDescent="0.3">
      <c r="A92" s="1">
        <v>21</v>
      </c>
      <c r="B92" s="22">
        <v>12000</v>
      </c>
    </row>
    <row r="93" spans="1:2" x14ac:dyDescent="0.3">
      <c r="A93" s="1">
        <v>22</v>
      </c>
      <c r="B93" s="22">
        <v>270000</v>
      </c>
    </row>
    <row r="94" spans="1:2" x14ac:dyDescent="0.3">
      <c r="A94" s="1">
        <v>23</v>
      </c>
      <c r="B94" s="22">
        <v>68000</v>
      </c>
    </row>
    <row r="95" spans="1:2" x14ac:dyDescent="0.3">
      <c r="A95" s="1">
        <v>24</v>
      </c>
      <c r="B95" s="22">
        <v>20000</v>
      </c>
    </row>
    <row r="96" spans="1:2" x14ac:dyDescent="0.3">
      <c r="A96" s="1">
        <v>25</v>
      </c>
      <c r="B96" s="22">
        <v>100000</v>
      </c>
    </row>
    <row r="97" spans="1:2" x14ac:dyDescent="0.3">
      <c r="A97" s="1">
        <v>26</v>
      </c>
      <c r="B97" s="22">
        <v>50000</v>
      </c>
    </row>
    <row r="98" spans="1:2" x14ac:dyDescent="0.3">
      <c r="A98" s="1">
        <v>27</v>
      </c>
      <c r="B98" s="22">
        <v>21000</v>
      </c>
    </row>
    <row r="99" spans="1:2" x14ac:dyDescent="0.3">
      <c r="A99" s="1">
        <v>28</v>
      </c>
      <c r="B99" s="22">
        <v>16800</v>
      </c>
    </row>
    <row r="100" spans="1:2" x14ac:dyDescent="0.3">
      <c r="A100" s="1">
        <v>29</v>
      </c>
      <c r="B100" s="22">
        <v>62000</v>
      </c>
    </row>
    <row r="101" spans="1:2" x14ac:dyDescent="0.3">
      <c r="A101" s="1">
        <v>30</v>
      </c>
      <c r="B101" s="22">
        <v>8000</v>
      </c>
    </row>
    <row r="102" spans="1:2" x14ac:dyDescent="0.3">
      <c r="A102" s="1">
        <v>31</v>
      </c>
      <c r="B102" s="22">
        <v>520000</v>
      </c>
    </row>
    <row r="103" spans="1:2" x14ac:dyDescent="0.3">
      <c r="A103" s="1">
        <v>32</v>
      </c>
      <c r="B103" s="22">
        <v>196000</v>
      </c>
    </row>
    <row r="104" spans="1:2" x14ac:dyDescent="0.3">
      <c r="A104" s="1">
        <v>33</v>
      </c>
      <c r="B104" s="22">
        <v>40000</v>
      </c>
    </row>
    <row r="105" spans="1:2" x14ac:dyDescent="0.3">
      <c r="A105" s="1">
        <v>34</v>
      </c>
      <c r="B105" s="22">
        <v>8000</v>
      </c>
    </row>
    <row r="106" spans="1:2" x14ac:dyDescent="0.3">
      <c r="A106" s="1">
        <v>35</v>
      </c>
      <c r="B106" s="22">
        <v>10000</v>
      </c>
    </row>
    <row r="107" spans="1:2" x14ac:dyDescent="0.3">
      <c r="A107" s="1">
        <v>36</v>
      </c>
      <c r="B107" s="22">
        <v>20000</v>
      </c>
    </row>
    <row r="108" spans="1:2" x14ac:dyDescent="0.3">
      <c r="A108" s="1">
        <v>37</v>
      </c>
      <c r="B108" s="22">
        <v>10000</v>
      </c>
    </row>
    <row r="109" spans="1:2" x14ac:dyDescent="0.3">
      <c r="A109" s="1">
        <v>38</v>
      </c>
      <c r="B109" s="22">
        <v>10000</v>
      </c>
    </row>
    <row r="110" spans="1:2" x14ac:dyDescent="0.3">
      <c r="A110" s="1">
        <v>39</v>
      </c>
      <c r="B110" s="22">
        <v>40000</v>
      </c>
    </row>
    <row r="111" spans="1:2" x14ac:dyDescent="0.3">
      <c r="A111" s="1">
        <v>40</v>
      </c>
      <c r="B111" s="22">
        <v>28000</v>
      </c>
    </row>
    <row r="112" spans="1:2" x14ac:dyDescent="0.3">
      <c r="A112" s="1">
        <v>41</v>
      </c>
      <c r="B112" s="22">
        <v>580000</v>
      </c>
    </row>
    <row r="113" spans="1:2" x14ac:dyDescent="0.3">
      <c r="A113" s="1">
        <v>42</v>
      </c>
      <c r="B113" s="22">
        <v>150000</v>
      </c>
    </row>
    <row r="114" spans="1:2" x14ac:dyDescent="0.3">
      <c r="A114" s="1">
        <v>43</v>
      </c>
      <c r="B114" s="22">
        <v>520000</v>
      </c>
    </row>
    <row r="115" spans="1:2" x14ac:dyDescent="0.3">
      <c r="A115" s="1">
        <v>44</v>
      </c>
      <c r="B115" s="22">
        <v>15000</v>
      </c>
    </row>
    <row r="116" spans="1:2" x14ac:dyDescent="0.3">
      <c r="A116" s="1">
        <v>45</v>
      </c>
      <c r="B116" s="22">
        <v>10000</v>
      </c>
    </row>
    <row r="117" spans="1:2" x14ac:dyDescent="0.3">
      <c r="A117" s="1">
        <v>46</v>
      </c>
      <c r="B117" s="22">
        <v>100000</v>
      </c>
    </row>
    <row r="118" spans="1:2" x14ac:dyDescent="0.3">
      <c r="A118" s="1">
        <v>47</v>
      </c>
      <c r="B118" s="22">
        <v>100000</v>
      </c>
    </row>
    <row r="119" spans="1:2" x14ac:dyDescent="0.3">
      <c r="A119" s="1">
        <v>48</v>
      </c>
      <c r="B119" s="22">
        <v>3000</v>
      </c>
    </row>
    <row r="120" spans="1:2" x14ac:dyDescent="0.3">
      <c r="A120" s="1">
        <v>49</v>
      </c>
      <c r="B120" s="22">
        <v>12000</v>
      </c>
    </row>
    <row r="121" spans="1:2" x14ac:dyDescent="0.3">
      <c r="A121" s="1">
        <v>50</v>
      </c>
      <c r="B121" s="22">
        <v>2000</v>
      </c>
    </row>
    <row r="122" spans="1:2" x14ac:dyDescent="0.3">
      <c r="A122" s="1">
        <v>51</v>
      </c>
      <c r="B122" s="22">
        <v>2000</v>
      </c>
    </row>
    <row r="123" spans="1:2" x14ac:dyDescent="0.3">
      <c r="A123" s="1">
        <v>52</v>
      </c>
      <c r="B123" s="22">
        <v>15700</v>
      </c>
    </row>
    <row r="124" spans="1:2" x14ac:dyDescent="0.3">
      <c r="A124" s="1">
        <v>53</v>
      </c>
      <c r="B124" s="22">
        <v>42000</v>
      </c>
    </row>
    <row r="125" spans="1:2" x14ac:dyDescent="0.3">
      <c r="A125" s="1">
        <v>54</v>
      </c>
      <c r="B125" s="22">
        <v>260000</v>
      </c>
    </row>
    <row r="126" spans="1:2" x14ac:dyDescent="0.3">
      <c r="A126" s="1">
        <v>55</v>
      </c>
      <c r="B126" s="22">
        <v>160000</v>
      </c>
    </row>
    <row r="127" spans="1:2" x14ac:dyDescent="0.3">
      <c r="A127" s="1">
        <v>56</v>
      </c>
      <c r="B127" s="22">
        <v>15000</v>
      </c>
    </row>
    <row r="128" spans="1:2" x14ac:dyDescent="0.3">
      <c r="A128" s="1">
        <v>57</v>
      </c>
      <c r="B128" s="22">
        <v>300000</v>
      </c>
    </row>
    <row r="129" spans="1:2" x14ac:dyDescent="0.3">
      <c r="A129" s="1">
        <v>58</v>
      </c>
      <c r="B129" s="22">
        <v>30000</v>
      </c>
    </row>
    <row r="130" spans="1:2" x14ac:dyDescent="0.3">
      <c r="A130" s="1">
        <v>59</v>
      </c>
      <c r="B130" s="22">
        <v>10000</v>
      </c>
    </row>
    <row r="131" spans="1:2" x14ac:dyDescent="0.3">
      <c r="A131" s="1">
        <v>60</v>
      </c>
      <c r="B131" s="22">
        <v>2000</v>
      </c>
    </row>
    <row r="132" spans="1:2" x14ac:dyDescent="0.3">
      <c r="A132" s="1">
        <v>61</v>
      </c>
      <c r="B132" s="22">
        <v>4000</v>
      </c>
    </row>
    <row r="133" spans="1:2" x14ac:dyDescent="0.3">
      <c r="A133" s="1">
        <v>62</v>
      </c>
      <c r="B133" s="22">
        <v>4000</v>
      </c>
    </row>
    <row r="134" spans="1:2" x14ac:dyDescent="0.3">
      <c r="A134" s="1">
        <v>63</v>
      </c>
      <c r="B134" s="22">
        <v>30000</v>
      </c>
    </row>
    <row r="135" spans="1:2" x14ac:dyDescent="0.3">
      <c r="A135" s="1">
        <v>64</v>
      </c>
      <c r="B135" s="22">
        <v>30000</v>
      </c>
    </row>
    <row r="136" spans="1:2" x14ac:dyDescent="0.3">
      <c r="A136" s="1">
        <v>65</v>
      </c>
      <c r="B136" s="22">
        <v>8000</v>
      </c>
    </row>
    <row r="137" spans="1:2" x14ac:dyDescent="0.3">
      <c r="A137" s="1">
        <v>66</v>
      </c>
      <c r="B137" s="22">
        <v>10000</v>
      </c>
    </row>
    <row r="138" spans="1:2" x14ac:dyDescent="0.3">
      <c r="A138" s="1">
        <v>67</v>
      </c>
      <c r="B138" s="22">
        <v>100000</v>
      </c>
    </row>
    <row r="139" spans="1:2" x14ac:dyDescent="0.3">
      <c r="A139" s="1">
        <v>68</v>
      </c>
      <c r="B139" s="22">
        <v>20000</v>
      </c>
    </row>
    <row r="140" spans="1:2" x14ac:dyDescent="0.3">
      <c r="A140" s="1">
        <v>69</v>
      </c>
      <c r="B140" s="22">
        <v>5000</v>
      </c>
    </row>
    <row r="141" spans="1:2" x14ac:dyDescent="0.3">
      <c r="A141" s="1">
        <v>70</v>
      </c>
      <c r="B141" s="22">
        <v>15000</v>
      </c>
    </row>
    <row r="142" spans="1:2" x14ac:dyDescent="0.3">
      <c r="A142" s="1">
        <v>71</v>
      </c>
      <c r="B142" s="22">
        <v>20000</v>
      </c>
    </row>
    <row r="143" spans="1:2" x14ac:dyDescent="0.3">
      <c r="A143" s="1">
        <v>72</v>
      </c>
      <c r="B143" s="22">
        <v>200000</v>
      </c>
    </row>
    <row r="144" spans="1:2" x14ac:dyDescent="0.3">
      <c r="A144" s="1">
        <v>73</v>
      </c>
      <c r="B144" s="22">
        <v>329500</v>
      </c>
    </row>
    <row r="145" spans="1:2" x14ac:dyDescent="0.3">
      <c r="A145" s="1">
        <v>74</v>
      </c>
      <c r="B145" s="22">
        <v>13000</v>
      </c>
    </row>
    <row r="146" spans="1:2" x14ac:dyDescent="0.3">
      <c r="A146" s="1">
        <v>75</v>
      </c>
      <c r="B146" s="22">
        <v>40000</v>
      </c>
    </row>
    <row r="147" spans="1:2" x14ac:dyDescent="0.3">
      <c r="A147" s="1">
        <v>76</v>
      </c>
      <c r="B147" s="22">
        <v>40000</v>
      </c>
    </row>
    <row r="148" spans="1:2" x14ac:dyDescent="0.3">
      <c r="A148" s="1">
        <v>77</v>
      </c>
      <c r="B148" s="22">
        <v>60000</v>
      </c>
    </row>
    <row r="149" spans="1:2" x14ac:dyDescent="0.3">
      <c r="A149" s="1">
        <v>78</v>
      </c>
      <c r="B149" s="22">
        <v>55000</v>
      </c>
    </row>
    <row r="150" spans="1:2" x14ac:dyDescent="0.3">
      <c r="A150" s="1">
        <v>79</v>
      </c>
      <c r="B150" s="22">
        <v>13000</v>
      </c>
    </row>
    <row r="151" spans="1:2" ht="21" thickBot="1" x14ac:dyDescent="0.35">
      <c r="B151" s="40">
        <f>SUM(B72:B150)</f>
        <v>26343200</v>
      </c>
    </row>
    <row r="152" spans="1:2" ht="21" thickTop="1" x14ac:dyDescent="0.3">
      <c r="B152" s="22"/>
    </row>
    <row r="153" spans="1:2" x14ac:dyDescent="0.3">
      <c r="B153" s="22"/>
    </row>
    <row r="154" spans="1:2" x14ac:dyDescent="0.3">
      <c r="B154" s="22"/>
    </row>
    <row r="155" spans="1:2" x14ac:dyDescent="0.3">
      <c r="B155" s="22"/>
    </row>
    <row r="156" spans="1:2" x14ac:dyDescent="0.3">
      <c r="B156" s="22"/>
    </row>
    <row r="157" spans="1:2" x14ac:dyDescent="0.3">
      <c r="B157" s="22"/>
    </row>
    <row r="158" spans="1:2" x14ac:dyDescent="0.3">
      <c r="B158" s="22"/>
    </row>
    <row r="159" spans="1:2" x14ac:dyDescent="0.3">
      <c r="B159" s="22"/>
    </row>
  </sheetData>
  <mergeCells count="4">
    <mergeCell ref="A1:F1"/>
    <mergeCell ref="A2:F2"/>
    <mergeCell ref="A3:F3"/>
    <mergeCell ref="A4:F4"/>
  </mergeCells>
  <pageMargins left="0.78740157480314965" right="0.43307086614173229" top="0.3937007874015748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Windows User</cp:lastModifiedBy>
  <cp:lastPrinted>2020-09-29T04:11:44Z</cp:lastPrinted>
  <dcterms:created xsi:type="dcterms:W3CDTF">2016-10-25T06:19:03Z</dcterms:created>
  <dcterms:modified xsi:type="dcterms:W3CDTF">2020-09-29T04:12:55Z</dcterms:modified>
</cp:coreProperties>
</file>