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1320" windowWidth="7530" windowHeight="3510" tabRatio="595" firstSheet="2" activeTab="8"/>
  </bookViews>
  <sheets>
    <sheet name="งานบริหารทั่วไป " sheetId="1" r:id="rId1"/>
    <sheet name="งานสงบ " sheetId="2" r:id="rId2"/>
    <sheet name="การศึกษา " sheetId="3" r:id="rId3"/>
    <sheet name="สงเคราะห์" sheetId="4" r:id="rId4"/>
    <sheet name="สาธารณสุข" sheetId="5" r:id="rId5"/>
    <sheet name="เคหะและชุมชน" sheetId="6" r:id="rId6"/>
    <sheet name="เข้มแข็งของชุมชน" sheetId="7" r:id="rId7"/>
    <sheet name="ศาสนาวัฒนธรรมและนันทนาการ" sheetId="8" r:id="rId8"/>
    <sheet name="งบกลาง" sheetId="9" r:id="rId9"/>
    <sheet name="E คลัง" sheetId="10" state="hidden" r:id="rId10"/>
    <sheet name=" Eรายได้ 40 %" sheetId="11" state="hidden" r:id="rId11"/>
  </sheets>
  <definedNames>
    <definedName name="_xlnm.Print_Area" localSheetId="3">'สงเคราะห์'!$A$1:$G$23</definedName>
  </definedNames>
  <calcPr fullCalcOnLoad="1"/>
</workbook>
</file>

<file path=xl/sharedStrings.xml><?xml version="1.0" encoding="utf-8"?>
<sst xmlns="http://schemas.openxmlformats.org/spreadsheetml/2006/main" count="2675" uniqueCount="1303">
  <si>
    <t>1.  งบบุคลากร</t>
  </si>
  <si>
    <t>งานบริหารทั่วไปเกี่ยวกับเคหะและชุมชน (00241)</t>
  </si>
  <si>
    <t>เพื่อจ่ายเป็นค่าไปรษณีย์  ค่าธนาณัติ  เป็นต้น</t>
  </si>
  <si>
    <t>เพื่อจ่าย</t>
  </si>
  <si>
    <t>เพื่อจ่ายเป็นค่าจัดซื้อวัสดุการเกษตร  เช่น  สารเคมีป้องกันและกำจัดศัตรูพืชและสัตว์</t>
  </si>
  <si>
    <t>อาหารสัตว์  พันธุ์พืช  ปุ๋ย  วัสดุเพาะชำ  เป็นต้น</t>
  </si>
  <si>
    <t>บาท</t>
  </si>
  <si>
    <t xml:space="preserve">2.4  หมวดค่าสาธารณูปโภค  </t>
  </si>
  <si>
    <t xml:space="preserve">2.4.1  ประเภทค่าไฟฟ้า </t>
  </si>
  <si>
    <t xml:space="preserve">2.4.3  ประเภทค่าโทรศัพท์  </t>
  </si>
  <si>
    <t xml:space="preserve">2.4.4  ประเภทค่าไปรษณีย์ </t>
  </si>
  <si>
    <t>ตั้งจากเงินรายได้ของเทศบาล  ไม่เกินร้อยละ  40 ของบประมาณ</t>
  </si>
  <si>
    <t>(รายจ่ายเพื่อเพื่อให้สามารถใช้งานได้ตามปกติที่มีวงเงินเกินกว่า  5,000  บาท)</t>
  </si>
  <si>
    <t>(3)  ค่าจ้างพนักงานจ้าง  (220600)</t>
  </si>
  <si>
    <t>(4)  เงินเพิ่มต่างๆของพนักงานจ้าง  (220700)</t>
  </si>
  <si>
    <t>1.  ค่าตอบแทนการปฏิบัติงานนอกเวลาราชการ (310300)</t>
  </si>
  <si>
    <t>2.  ค่าเช่าบ้าน  (310400)</t>
  </si>
  <si>
    <t>3.  เงินช่วยเหลือการศึกษาบุตร  (310500)</t>
  </si>
  <si>
    <t>2.4.1  ประเภทค่าไปรษณีย์  (340400)</t>
  </si>
  <si>
    <t>ปรากฎในแผนงานการศึกษา  (00210)  งานบริหารทั่วไปเกี่ยวกับการศึกษา (00211)</t>
  </si>
  <si>
    <t>เพื่อจ่ายเป็นค่าบริการไปรษณีย์  ค่าธนาณัติ  เป็นต้น</t>
  </si>
  <si>
    <t xml:space="preserve">1.2.1  ประเภทเงินเดือนพนักงานเทศบาล </t>
  </si>
  <si>
    <t xml:space="preserve">2.1  หมวดค่าตอบแทน  </t>
  </si>
  <si>
    <t xml:space="preserve">2.1.5  ประเภทเงินช่วยเหลือการศึกษาบุตร </t>
  </si>
  <si>
    <t xml:space="preserve">2.2  หมวดค่าใช้สอย </t>
  </si>
  <si>
    <t>รายจ่ายหมวดอื่นๆ</t>
  </si>
  <si>
    <t>2.3  หมวดค่าวัสดุ</t>
  </si>
  <si>
    <t xml:space="preserve">2.3.1  ประเภทวัสดุสำนักงาน </t>
  </si>
  <si>
    <t xml:space="preserve">2.3.2  ประเภทวัสดุไฟฟ้าและวิทยุ </t>
  </si>
  <si>
    <t xml:space="preserve">2.3.3  ประเภทวัสดุงานบ้านงานครัว  </t>
  </si>
  <si>
    <t>ช่าง</t>
  </si>
  <si>
    <t>ป้องกัน</t>
  </si>
  <si>
    <t>เงินเดือน</t>
  </si>
  <si>
    <t>เงินเดือน  (100)</t>
  </si>
  <si>
    <t>ปรากฎในแผนงานบริหารทั่วไป (00110)  งานบริหารงานคลัง  (00113)</t>
  </si>
  <si>
    <t>ปลัด</t>
  </si>
  <si>
    <t xml:space="preserve"> </t>
  </si>
  <si>
    <t>รวม</t>
  </si>
  <si>
    <t>งบกลาง</t>
  </si>
  <si>
    <t>งบบุคลากร</t>
  </si>
  <si>
    <t>รายจ่าย (500000)</t>
  </si>
  <si>
    <t xml:space="preserve">3.1  หมวดค่าครุภัณฑ์  </t>
  </si>
  <si>
    <t xml:space="preserve">2.1.4  ประเภทเงินตอบแทนอื่นสำหรับพนักงานส่วนท้องถิ่นเป็นกรณีพิเศษ   </t>
  </si>
  <si>
    <t xml:space="preserve">4.1  หมวดเงินอุดหนุน  </t>
  </si>
  <si>
    <t>เพื่อจ่ายเป็นค่าวัสดุก่อสร้าง  เช่น  อิฐ  ปูน  หิน  ทราย  เป็นต้น</t>
  </si>
  <si>
    <t>เพื่อจ่ายเป็นค่าจัดซื้อวัสดุคอมพิวเตอร์  เช่น  ผ้าหมึก หมึก อุปกรณ์เพิ่มเติม  เป็นต้น</t>
  </si>
  <si>
    <t>เพื่อจ่ายเป็นค่าบำรุงรักษาหรือซ่อมแซมทรัพย์สิน  เพื่อให้สามารถใช้งานได้ตามปกติ</t>
  </si>
  <si>
    <t>เพื่อจ่ายเป็นค่าวัสดุไฟฟ้าและวิทยุ  เช่น  หลอดไฟฟ้า  สายไฟฟ้า  เครื่องเล่นซีดี เป็นต้น</t>
  </si>
  <si>
    <t>ความปลอดภัยบนท้องถนน</t>
  </si>
  <si>
    <t>ทั้งสิ้น</t>
  </si>
  <si>
    <t>(2)  รายจ่ายเกี่ยวเนื่องกับการปฏิบัติราชการที่ไม่เข้าลักษณะรายจ่าย</t>
  </si>
  <si>
    <t>(3)  รายจ่ายเพื่อบำรุงรักษาหรือซ่อมแซม(320400)</t>
  </si>
  <si>
    <t>1.1.1  ประเภทรายจ่ายเกี่ยวเนื่องกับการปฏิบัติราชการที่ไม่เข้าลักษณะ</t>
  </si>
  <si>
    <t>งานบริหารทั่วไป</t>
  </si>
  <si>
    <t>สาธา</t>
  </si>
  <si>
    <t>งานบริหารงานคลัง</t>
  </si>
  <si>
    <t>เงินช่วยค่าทำศพ</t>
  </si>
  <si>
    <t>เงินบำเหน็จลูกจ้างประจำ</t>
  </si>
  <si>
    <t>ตั้งจ่ายจาก  เงินอุดหนุนทั่วไป</t>
  </si>
  <si>
    <t xml:space="preserve">เพื่อจ่ายเป็นค่าเช่าบ้านของพนักงานเทศบาล  ตั้งจ่ายไว้ตลอดปีงบประมาณ </t>
  </si>
  <si>
    <t>เวชภัณฑ์  สำลีและผ้าพันแผล  เป็นต้น</t>
  </si>
  <si>
    <t>เพื่อจ่ายเป็นค่าเช่าบ้านของพนักงานเทศบาล  ตั้งไว้ตลอดปีงบประมาณ</t>
  </si>
  <si>
    <t xml:space="preserve">1.  ค่าใช้จ่ายในการเดินทางไปราชการ </t>
  </si>
  <si>
    <t xml:space="preserve">                                  รวม 12 เดือน</t>
  </si>
  <si>
    <t xml:space="preserve">เป็นเงิน   </t>
  </si>
  <si>
    <t xml:space="preserve">2.  งบดำเนินการ  </t>
  </si>
  <si>
    <t xml:space="preserve">1.  ค่าไปรษณีย์   </t>
  </si>
  <si>
    <t>เพื่อจ่ายเป็นค่าเบี้ยประชุมให้กับคณะกรรมการในการประชุม</t>
  </si>
  <si>
    <t xml:space="preserve"> (เงินรางวัลประจำปี)</t>
  </si>
  <si>
    <t>ค่าจ้างลูกจ้าง  (ภารกิจ + ทั่วไป)</t>
  </si>
  <si>
    <t>เงินเพิ่มต่างๆ  ของลูกจ้าง</t>
  </si>
  <si>
    <t>พนักงานจ้างที่มาปฏิบัติงานนอกเวลาราชการ</t>
  </si>
  <si>
    <t>เพื่อจ่ายเป็นเงินช่วยเหลือการศึกษาบุตรของพนักงานเทศบาล  ตามระเบียบกำหนด</t>
  </si>
  <si>
    <t>แผนบริหารงานคลัง</t>
  </si>
  <si>
    <t>(รายจ่ายเพื่อซ่อมแซมบำรุงรักษา  เพื่อให้สามารถใช้งานได้ตามปกติ  วงเงิน</t>
  </si>
  <si>
    <t>ไม่เกิน 5,000  บาท)</t>
  </si>
  <si>
    <t>ค่าวัสดุ (533000)</t>
  </si>
  <si>
    <t xml:space="preserve">1.  วัสดุสำนักงาน   </t>
  </si>
  <si>
    <t xml:space="preserve">เพื่อจ่ายเป็นค่าวัสดุงานบ้านงานครัว  เช่น  แปรง  ไม้กวาด  สบู่  ผงซักฟอก เป็นต้น  </t>
  </si>
  <si>
    <t>เงินเพิ่มต่างๆ  ของพนักงาน</t>
  </si>
  <si>
    <t>เงินเพิ่มต่างๆ  ของลูกจ้างประจำ</t>
  </si>
  <si>
    <t>เพื่อจ่ายเป็นค่าจัดซื้อวัสดุสำนักงานต่างๆ  ที่เป็นวัสดุโดยสภาพและวัสดุคงทนถาวรฯ</t>
  </si>
  <si>
    <t>ค่าใช้สอย (532000)</t>
  </si>
  <si>
    <t>(1)  รายจ่ายเพื่อให้ได้มาซึ่งบริการ (320100)</t>
  </si>
  <si>
    <t>2. แผนที่ภาษี</t>
  </si>
  <si>
    <t>อุดหนุน</t>
  </si>
  <si>
    <t xml:space="preserve">2.1.5  ประเภทเงินตอบแทนอื่นสำหรับพนักงานส่วนท้องถิ่นเป็นกรณีพิเศษ </t>
  </si>
  <si>
    <t>เพื่อจ่ายเป็นค่าใช้จ่าย  ดังนี้</t>
  </si>
  <si>
    <t>2.4  หมวดค่าสาธารณูปโภค  (534000)</t>
  </si>
  <si>
    <t xml:space="preserve">3.  งบลงทุน  </t>
  </si>
  <si>
    <t>หมวดอื่นๆ (320300)</t>
  </si>
  <si>
    <t>และค่าใช้จ่ายอื่นๆที่จำเป็นสำหรับงานนี้</t>
  </si>
  <si>
    <t>จำนวน</t>
  </si>
  <si>
    <t>2.2.2  ประเภทรายจ่ายเกี่ยวเนื่องกับการปฏิบัติราชการที่ไม่เข้าลักษณะ</t>
  </si>
  <si>
    <t>2.2.3  ประเภทค่าบำรุงรักษาและซ่อมแซม  (320400)</t>
  </si>
  <si>
    <t>คลัง</t>
  </si>
  <si>
    <t>ศึกษา</t>
  </si>
  <si>
    <t xml:space="preserve">2.  วัสดุงานบ้านงานครัว  </t>
  </si>
  <si>
    <t xml:space="preserve">3.  วัสดุยานพาหนะและขนส่ง </t>
  </si>
  <si>
    <t xml:space="preserve">4.  วัสดุเชื้อเพลิงและหล่อลื่น  </t>
  </si>
  <si>
    <t>รายการ</t>
  </si>
  <si>
    <t>1.  ค่ารับรองเกี่ยวกับการต้อนรับบุคคล</t>
  </si>
  <si>
    <t xml:space="preserve">5..  วัสดุโฆษณาและเผยแพร่  </t>
  </si>
  <si>
    <t>6.  วัสดุคอมพิวเตอร์</t>
  </si>
  <si>
    <t>รายรับ</t>
  </si>
  <si>
    <t>รายจ่าย</t>
  </si>
  <si>
    <t>รับจากรายได้</t>
  </si>
  <si>
    <t>รับจากอุดฯ</t>
  </si>
  <si>
    <t>%</t>
  </si>
  <si>
    <t>จ่ายจากรายได้</t>
  </si>
  <si>
    <t>จ่ายจากอุดฯ</t>
  </si>
  <si>
    <t>เพื่อจ่ายเป็นค่าโทรศัพท์ที่ใช้ในการติดต่อราชการ</t>
  </si>
  <si>
    <t>เพื่อจ่ายเป็นค่าวัสดุไฟฟ้าและวิทยุ  เช่น  หลอดไฟฟ้า  สายไฟฟ้า  ปลั๊กไฟฟ้า เป็นต้น</t>
  </si>
  <si>
    <t>เพื่อจ่ายเป็นค่าจัดซื้อวัสดุคอมพิวเตอร์  เช่น  ผ้าหมึก หมึก  อุปกรณ์เพิ่มเติม  เป็นต้น</t>
  </si>
  <si>
    <t>(เงินรางวัลประจำปี)</t>
  </si>
  <si>
    <t>กัญนภัส</t>
  </si>
  <si>
    <t>เพื่อจ่ายเป็นค่าใช้จ่ายตามโครงการสนับสนุนการพัฒนาศักยภาพการจัดบริการสาธารณสุข</t>
  </si>
  <si>
    <t>4.  เงินช่วยเหลือค่ารักษาพยาบาล (310600)</t>
  </si>
  <si>
    <t>1.  ค่าใช้จ่ายในการเดินทางไปราชการ</t>
  </si>
  <si>
    <t>เพื่อจ่ายเป็นค่าวัสดุไฟฟ้าและวิทยุ  เช่นหลอดไฟฟ้า  สายไฟฟ้า  เป็นต้น</t>
  </si>
  <si>
    <t>2.  ค่าบำรุงรักษาและปรับปรุงครุภัณฑ์  (411800)</t>
  </si>
  <si>
    <t>เทศบาลตำบลเนินมะปราง</t>
  </si>
  <si>
    <t>อำเภอเนินมะปราง  จังหวัดพิษณุโลก</t>
  </si>
  <si>
    <t>ตั้งจ่ายจาก  เงินอุดหนุนทั่วไป   ปรากฎในแผนงานเคหะและชุมชน (00240)</t>
  </si>
  <si>
    <t>รายได้</t>
  </si>
  <si>
    <t>ทั้งปี</t>
  </si>
  <si>
    <t>หน.คลัง</t>
  </si>
  <si>
    <t>เงินประจำตำแหน่ง</t>
  </si>
  <si>
    <t>ค่ารักษาพยาบาล</t>
  </si>
  <si>
    <t>ค่าเช่าบ้าน</t>
  </si>
  <si>
    <t>ค่าช่วยเหลือบุตร</t>
  </si>
  <si>
    <t>ค่าเล่าเรียนบุตร</t>
  </si>
  <si>
    <t>แผนงานงบกลาง</t>
  </si>
  <si>
    <t>แผนงานบริหารงานทั่วไป</t>
  </si>
  <si>
    <t>แผนงานการรักษาความสงบภายใน</t>
  </si>
  <si>
    <t>ค่าสาธารณูปโภค  (534000)</t>
  </si>
  <si>
    <t>แผนงานบริหารงานทั่วไป(งานบริหารงานคลัง)</t>
  </si>
  <si>
    <t>(งานบริหารงานคลัง)</t>
  </si>
  <si>
    <t xml:space="preserve">1.1  หมวดเงินเดือน (ฝ่ายการเมือง)  </t>
  </si>
  <si>
    <t>(2)  เงินเพิ่มต่างๆของพนักงาน  (220200)</t>
  </si>
  <si>
    <t>งบดำเนินการ  (530000)</t>
  </si>
  <si>
    <t>ค่าตอบแทน (531000)</t>
  </si>
  <si>
    <t>และพนักงานจ้างที่มาปฏิบัติงานนอกเวลาราชการ</t>
  </si>
  <si>
    <t>แผนงานการศึกษา</t>
  </si>
  <si>
    <t>เงินเดือน (ฝ่ายประจำ)  (522000)</t>
  </si>
  <si>
    <t xml:space="preserve">(1)  เงินเดือนพนักงานเทศบาล (220100)  </t>
  </si>
  <si>
    <t>เงินเดือนพนักงาน</t>
  </si>
  <si>
    <t>ค่าจ้างลูกจ้างประจำ</t>
  </si>
  <si>
    <t>ค่าป่วยการ</t>
  </si>
  <si>
    <t>งบลงทุน</t>
  </si>
  <si>
    <t>ค่าครุภัณฑ์  (541000)</t>
  </si>
  <si>
    <t>เพื่อจ่ายเป็นค่าวัสดุไฟฟ้าและวิทยุ  เช่น  หลอดไฟฟ้า  สายไฟฟ้า  เป็นต้น</t>
  </si>
  <si>
    <t>รายจ่ายจำแนกตามแผนงาน</t>
  </si>
  <si>
    <t>เพื่อจ่ายเป็นค่าวัสดุกีฬา  เช่น  ลูกฟุตบอล  ลูกปิงปอง  ไม้ปิงปอง  เป็นต้น</t>
  </si>
  <si>
    <t>2.  โครงการสนับสนุนการพัฒนาศักยภาพการจัดบริการสาธารณสุข</t>
  </si>
  <si>
    <t>5.  เงินรางวัลประสิทธิภาพและประสิทธิผล (โบนัส)</t>
  </si>
  <si>
    <t>เงินช่วยเหลือค่าครองชีพผู้รับบำนาญ</t>
  </si>
  <si>
    <t>เงินสมทบเข้ากองทุนประกันสังคม</t>
  </si>
  <si>
    <t>เงินสมทบกองทุนบำเหน็จบำนาญข้าราชการ</t>
  </si>
  <si>
    <t>เงินประโยชน์ตอบแทนอื่นกรณีพิเศษ</t>
  </si>
  <si>
    <t xml:space="preserve">นายกเทศมนตรี  1  คน  อัตราค่าตอบแทนพิเศษเดือนละ    4,000  บาท </t>
  </si>
  <si>
    <t xml:space="preserve">รองนายกเทศมนตรี  2 คน อัตราค่าตอบแทนพิเศษเดือนละ  3,000 บาท </t>
  </si>
  <si>
    <t>ทุกประเภท ตามระเบียบกระทรวงมหาดไทย ว่าด้วยเงินเดือน เงินค่าตอบแทนและประโยชน์อย่างอื่น</t>
  </si>
  <si>
    <t xml:space="preserve">นายกเทศมนตรี  1  คน  อัตราเงินเดือนๆ    27,600  บาท </t>
  </si>
  <si>
    <t xml:space="preserve">รองนายกเทศมนตรี  2 คน อัตราเงินเดือนๆละ  15,180 บาท </t>
  </si>
  <si>
    <t xml:space="preserve">เลขานุการนายกเทศมนตรี  1  คน  อัตราค่าตอบแทนเดือนละ    9,660  บาท </t>
  </si>
  <si>
    <t>โปสเตอร์ ป้ายประชาสัมพันธ์  วารสาร  จุลสาร สิ่งพิมพ์ต่างๆ ฯลฯ</t>
  </si>
  <si>
    <t>คุณวุฒิ</t>
  </si>
  <si>
    <t>พัสดุ</t>
  </si>
  <si>
    <t>ยมนา</t>
  </si>
  <si>
    <t xml:space="preserve">นางกัญนภัส </t>
  </si>
  <si>
    <t>คชพ</t>
  </si>
  <si>
    <t xml:space="preserve">เพื่อจ่ายเป็นเงินเดือนพนักงานเทศบาลในสังกัด พร้อมเงินปรับปรุงเงินเดือน  จำนวน </t>
  </si>
  <si>
    <t xml:space="preserve">เพื่อจ่ายเป็นค่าจัดซื้อวัสดุคอมพิวเตอร์  เช่น   กระดาษบันทึกข้อมูล   อุปกรณ์เพิ่มเติม   </t>
  </si>
  <si>
    <t>ประมาณการไว้เพื่อเกิดกรณีฉุกเฉินเกี่ยวกับอุบัติภัยและสาธารณภัยต่างๆ   ตามระเบียบ</t>
  </si>
  <si>
    <t xml:space="preserve">กระทรวงมหาดไทยว่าด้วยวิธีงบประมาณขององค์กรปกครองส่วนท้องถิ่น พ.ศ. 2541  ข้อ 19  </t>
  </si>
  <si>
    <t>เพื่อจ่ายเป็นค่าทำนุบำรุงสมาคมสันนิตบาตแห่งประเทศไทยตามหนังสือกระทรวงมหาดไทย</t>
  </si>
  <si>
    <t>จราจร ฯลฯ  ตามหนังสือที่ มท 0313.4/ว 3203  ลงวันที่ 4  ตุลาคม  2539</t>
  </si>
  <si>
    <t>ไฟจราจร จัดซื้อแผงกั้นจราจร     สัญญาณไฟจราจร    และสิ่งที่จำเป็นในกิจการจราจรและการปรับปรุง</t>
  </si>
  <si>
    <t>เพื่อจ่ายเป็นค่าใช้จ่ายเกี่ยวกับกิจการจราจร เช่น ทาสี  ตีเส้น จัดซื้อแผงกั้นจราจร สัญญาณ</t>
  </si>
  <si>
    <t>เพื่อจ่ายเป็นทุนการศึกษาแก่เด็กนักเรียน นักศึกษาและผู้ด้อยโอกาส  ตามหนังสือกระทรวง</t>
  </si>
  <si>
    <t>ประมาณการรายรับประจำปี ไม่รวมรายได้จากพันธบัตร  เงินกู้  เงินที่มีผู้อุทิศให้และเงินอุดหนุน ตามกฎ</t>
  </si>
  <si>
    <t xml:space="preserve">ยุ่น  </t>
  </si>
  <si>
    <t xml:space="preserve">เพื่อจ่ายเป็นค่าใช้จ่ายตามโครงการพรรชาอุปสมบทนาคหมู่  เช่นพิธีกรรมทางศาสนา  </t>
  </si>
  <si>
    <t>ค่าอาหาร  เครื่องดื่ม  ค่าถวายพระเทศน์ และค่าใช้จ่ายอื่นที่จำเป็นสำหรับงานนี้</t>
  </si>
  <si>
    <t>ศิลปวัฒนธรรมและภูมิปัญญาท้องถิ่น   แนวทางการพัฒนาที่ 5   การให้ความอุปถัมภ์คุ้มครองและ</t>
  </si>
  <si>
    <t>ทำนุบำรุงพระพุทธศาสนาและศาสนาอื่นๆ เพื่อให้มีบทบาทสำคัญในการปลูกฝังให้ประชาชนเข้าใจ</t>
  </si>
  <si>
    <t xml:space="preserve">เพื่อจ่ายเป็นเงินสมทบ  โครงการส่งเสริมสวัสดิการชุมชนของเทศบาล  กองทุนสวัสดิการ </t>
  </si>
  <si>
    <t>ลงวันที่ 20 สิงหาคม 2553  เรื่องแนวทางสนับสนุนการดำเนินงานกองทุนสวัสดิการชุมชนขององค์กร</t>
  </si>
  <si>
    <t>ปกครองส่วนท้องถิ่น</t>
  </si>
  <si>
    <t>ศิลปวัฒนธรรมและภูมิปัญญาท้องถิ่น  แนวทางการพัฒนาที่ 5 การให้ความอุปถัมภ์คุ้มครองและ</t>
  </si>
  <si>
    <t>เข้าใจและนำหลักธรรมของศาสนามาใช้ในการเสริมสร้างคุณธรรมและการพัฒนาคุณภาพชีวิต</t>
  </si>
  <si>
    <t xml:space="preserve">และค่าใช้จ่ายอื่นๆ ตามหนังสือ กระทรวงมหาดไทย ที่ มท 0313.4 / ว 1452  ลงวันที่  27 พฤษภาคม  </t>
  </si>
  <si>
    <t>เพื่อจ่ายเป็นเงินเดือนพนักงานเทศบาลกองสาธารณสุข   พร้อมเงินปรับปรุงเงินเดือน</t>
  </si>
  <si>
    <t xml:space="preserve">เพื่อจ่ายเป็นค่าจัดซื้อวัสดุเชื้อเพลิงและหล่อลื่น เช่น น้ำมันเบนซิล ดีเซลน้ำมันเครื่อง เป็นต้น  </t>
  </si>
  <si>
    <t xml:space="preserve">ที่ใช้ในการพ่นยุงลาย  แมลงวัน  น้ำยาเคมีต่างๆ  หน้ากากป้องกันพิษ  และแอลกอฮอล์   น้ำยาต่างๆ </t>
  </si>
  <si>
    <t xml:space="preserve">เวชภัณฑ์  สำลีและผ้าพันแผล เป็นต้น   </t>
  </si>
  <si>
    <t xml:space="preserve">เพื่อจ่ายเป็นค่าจัดซื้อวัสดุการเกษตร  เช่น  สารเคมีป้องกันและกำจัดศัตรูพืชและสัตว์ </t>
  </si>
  <si>
    <t>ประกาศหลักเกณฑ์  เงื่อนไขอีกร้อยละ 5 และหนังสือสำนักงานประกันสังคม ด่วนที่ รง 0604 / ว 962</t>
  </si>
  <si>
    <t>ลงวันที่ 14 กรกฏาคม  2552  เรื่องการลดอัตราเงินสมทบกองทุนประกันสังคม</t>
  </si>
  <si>
    <t>3. โครงการพัฒนาปรับปรุงการจัดเก็บภาษี</t>
  </si>
  <si>
    <t>พนักงานจ้างภารกิจ</t>
  </si>
  <si>
    <t>1.  โครงการอาหารกลางวัน</t>
  </si>
  <si>
    <t>ค่าซ่อมแซมทรัพย์สิน  ครุภัณฑ์ต่างๆ  ค่าบำรุงรักษาทรัพย์สิน  ฯลฯ ที่อยู่ ในความดูแลของเทศบาล</t>
  </si>
  <si>
    <t>ประมาณการ 2556</t>
  </si>
  <si>
    <t xml:space="preserve">จำนวน </t>
  </si>
  <si>
    <t>เพื่อจ่ายเป็นค่าจ้างของพนักงานจ้างที่มีอยู่ในสังกัด  พนักงานจ้างตามภารกิจ จำนวน  3  อัตรา</t>
  </si>
  <si>
    <t>ขององค์กรปกครองส่วนท้องถิ่น    แนวทางการพัฒนาที่ 5    การส่งเสริมและสนับสนุนจัดให้มีการพัฒนา</t>
  </si>
  <si>
    <t>รายได้ขององค์กรปกครองส่วนท้องถิ่น  ลำดับที่  3  หน้าที่  105   ( กองคลัง )</t>
  </si>
  <si>
    <r>
      <t xml:space="preserve">อยู่  </t>
    </r>
    <r>
      <rPr>
        <sz val="16"/>
        <rFont val="Cordia New"/>
        <family val="2"/>
      </rPr>
      <t>ในแผนพัฒนาสามปี   ( พ.ศ.  2557 - 2559  )   ยุทธศาสตร์ที่  8  ด้านการเพิ่มศักยภาพ</t>
    </r>
  </si>
  <si>
    <t xml:space="preserve">เพื่อจ่ายเป็นค่าตอบแทนการปฏิบัติงานนอกเวลาราชการ  ให้แก่พนักงานเทศบาล </t>
  </si>
  <si>
    <t xml:space="preserve">เพื่อจ่ายเป็นค่าจ้างเหมาบริการออกกำลังกายเพื่อสุขภาพ     จ้างเหมาบริการบุคคลภายนอก  </t>
  </si>
  <si>
    <t xml:space="preserve">เพื่อจ่ายเป็นค่าจัดซื้อวัสดุวิทยาศาสตร์และการแพทย์   ที่ใช้ประกอบการรักษา เช่น  ค่าน้ำยา </t>
  </si>
  <si>
    <t xml:space="preserve">1.  งบดำเนินการ  </t>
  </si>
  <si>
    <t>งานบริหารงานทั่วไปเกี่ยวกับสาธารณสุข</t>
  </si>
  <si>
    <t>แผนงานสร้างความเข้มแข็งของชุมชน</t>
  </si>
  <si>
    <t>เพื่อจ่ายเป็นค่าจัดซื้ออาหารเสริมนม  ให้แก่  เด็กเล็กของศูนย์พัฒนาเด็กเล็กเทศบาล</t>
  </si>
  <si>
    <t>แนวทางการพัฒนาที่  6  การส่งเสริมและสนับสนุนการมีส่วนร่วมของประชาชนและการจัดกิจกรรม</t>
  </si>
  <si>
    <t>รวม  12  เดือน</t>
  </si>
  <si>
    <t>เพื่อจ่ายเป็นค่าธรรมเนียมและลงทะเบียน  ค่าจ้างเหมาบริการการบุคคลภายนอกและ</t>
  </si>
  <si>
    <t>หมวดเงินอุดหนุนทั่วไป  แยกเป็น</t>
  </si>
  <si>
    <t xml:space="preserve">คำนวณจากรายได้จริงของปีงบประมาณที่แล้วมา  ไม่รวมเงินกู้   เงินสะสม   เงินอุดหนุน  </t>
  </si>
  <si>
    <t>ของนายกเทศมนตรี   รองนายกเทศมนตรี  ประธานสภาเทศบาล  รองประธานสภาเทศบาล สมาชิก</t>
  </si>
  <si>
    <t xml:space="preserve">สภาเทศบาล    เลขานุการนายกเทศมนตรี    ที่ปรึกษานายกเทศมนตรี     และการจ่ายค่าเบี้ยประชุม </t>
  </si>
  <si>
    <t>เพื่อจ่ายเป็นค่าเงินเดือนให้แก่นายกเทศมนตรี  1  คน  รองนายกเทศมนตรี  2  คน ดังนี้</t>
  </si>
  <si>
    <t>เพื่อจ่ายเป็นค่าจ้าง ให้แก่พนักงานจ้างตามภารกิจ  จำนวน  4  อัตรา  รวม  12   เดือน</t>
  </si>
  <si>
    <t>รวม 12 เดือน</t>
  </si>
  <si>
    <t xml:space="preserve">  - ค่าโฆษณาและเผยแพร่   เพื่อจ่ายเป็นค่าจัดทำเว็ปไซต์ของเทศบาล   แผ่นพับใบปลิว </t>
  </si>
  <si>
    <t xml:space="preserve">ค่ารับรองหรือค่าเลี้ยงรับรองขององค์กรปกครองส่วนท้องถิ่น  </t>
  </si>
  <si>
    <t>1.  โครงการเพิ่มประสิทธิภาพ และการบริหารจัดการศูนย์</t>
  </si>
  <si>
    <t>ทุกประเภท ตามระเบียบกระทรวงมหาดไทยว่าด้วยเงินเดือน เงินค่าตอบแทนและประโยชน์อย่างอื่น</t>
  </si>
  <si>
    <t>ของนายกเทศมนตรี  รองนายกเทศมนตรี  ประธานสภาเทศบาล  รองประธานสภาเทศบาล  สมาชิก</t>
  </si>
  <si>
    <t xml:space="preserve">การประชุม  การฝึกอบรมคณะผู้บริหาร  สมาชิกเทศบาล  พนักงานเทศบาล ฯลฯ  </t>
  </si>
  <si>
    <t>ในครอบครัวผู้ซึ่งมีสิทธิเบิกได้ตามระเบียบ</t>
  </si>
  <si>
    <t xml:space="preserve">(เงินรางวัลประจำปี)  </t>
  </si>
  <si>
    <t>ลงวันที่  27 พฤษภาคม  2541</t>
  </si>
  <si>
    <t>เพื่อจ่ายเป็นค่าวัสดุงานบ้านงานครัว  เช่น  แปรง  ไม้กวาด  สบู่  ผงซักฟอก  เป็นต้น</t>
  </si>
  <si>
    <t>เพื่อจ่ายเป็นค่าบำรุงรักษาและซ่อมแซมทรัพย์สิน  เพื่อให้สามารถใช้งานได้ตามปกติ  เช่น</t>
  </si>
  <si>
    <t>1.  โครงการเพิ่มศักยภาพการปฏิบัติงานอาสาสมัครสาธารณสุข</t>
  </si>
  <si>
    <t>1. โครงการประเพณีสงกรานต์  รดน้ำขอพรผู้สูงอายุ</t>
  </si>
  <si>
    <t>2.  โครงการวันลอยกระทง</t>
  </si>
  <si>
    <t>6. โครงการส่งเสริมและสนับสนุนวัฒนธรรมท้องถิ่น</t>
  </si>
  <si>
    <t>1.  โครงการเทศน์มหาชาติ</t>
  </si>
  <si>
    <t>1. โครงการเทศน์มหาชาติ</t>
  </si>
  <si>
    <t>5.  โครงการบรรพชาอุปสมบทนาคหมู่ เฉลิมพระเกียรติฯ</t>
  </si>
  <si>
    <t>4. โครงการวันวิสาขบูชา</t>
  </si>
  <si>
    <t>3.  โครงการแห่เทียนจำนำพรรษา</t>
  </si>
  <si>
    <t xml:space="preserve">  บาท</t>
  </si>
  <si>
    <t>เพื่อจ่ายเป็นค่าจัดซื้อวัสดุคอมพิวเตอร์  เช่น  ผ้าหมึก  หมึก  อุปกรณ์เพิ่มเติม   เป็นต้น</t>
  </si>
  <si>
    <t>เพื่อจ่ายเป็นค่าบำรุงรักษาและซ่อมแซมทรัพย์สิน  เพื่อให้สามารถใช้งานได้ตามปกติ เช่น</t>
  </si>
  <si>
    <t xml:space="preserve">และเพิ่มความปลอดภัยบนท้องถนน ได้แก่ช่วงเทศบาลปีใหม่และเทศกาลสงกรานต์ ให้ถือปฏิบัติตาม  </t>
  </si>
  <si>
    <t>เพื่อจ่ายเป็นค่าเบี้ยเลี้ยง  ค่าพาหนะ  ค่าเช่าที่พักและค่าใช้จ่ายอื่นๆ  ในการเดินทางไปราชการ</t>
  </si>
  <si>
    <t>หรืออบรมสัมมนาของพนักงานเทศบาล   ลูกจ้างประจำ   พนักงานจ้าง    ของเทศบาลที่ได้รับคำสั่งให้</t>
  </si>
  <si>
    <t>2.  โครงการจัดทำแผนที่ภาษีและทะเบียนทรัพย์สิน</t>
  </si>
  <si>
    <t xml:space="preserve">เพื่อจ่ายเป็นค่าใช้จ่ายตามโครงการจัดทำแผนที่ภาษีและทะเบียนทรัพย์สิน </t>
  </si>
  <si>
    <t>เพื่อจ่ายเป็นค่าวัสดุงานบ้านงานครัว  เช่น ที่นอน  แปรง  ไม้กวาด  สบู่  ผงซักฟอก  เป็นต้น</t>
  </si>
  <si>
    <t>1.  โครงการวันเด็กแห่งชาติ</t>
  </si>
  <si>
    <t>2.   โครงการวันเยาวชนแห่งชาติ</t>
  </si>
  <si>
    <t>1. ค่าอาหารเสริมนม ศูนย์พัฒนาเด็กเล็กเทศบาลตำบลเนินมะปราง</t>
  </si>
  <si>
    <t>และโรงเรียนบ้านเนินมะปราง</t>
  </si>
  <si>
    <t xml:space="preserve">  จำนวน</t>
  </si>
  <si>
    <t>เพื่อจ่ายเป็นค่าจัดซื้อวัสดุเชื้อเพลิงและหล่อลื่น  เช่น  น้ำมันเบนซิล  ดีเซล น้ำมันเครื่อง เป็นต้น</t>
  </si>
  <si>
    <t xml:space="preserve">เพื่อจ่ายเป็นค่าจัดซื้อวัสดุยานพาหนะและขนส่งเช่น แบตเตอรี่ น้ำมันเบรคยางนอก-ใน เป็นต้น  </t>
  </si>
  <si>
    <t>4.  โครงการการรณรงค์จัดกิจกรรมการป้องกัน  แก้ไขปัญหาอุบัติเหตุและเพิ่ม</t>
  </si>
  <si>
    <t>งานบริหารงานทั่วไปเกี่ยวกับการรักษาความสงบภายใน</t>
  </si>
  <si>
    <t xml:space="preserve">1.1  หมวดเงินเดือน (ฝ่ายประจำ)  </t>
  </si>
  <si>
    <t xml:space="preserve">1.1.1  ประเภทเงินเดือนพนักงานเทศบาล </t>
  </si>
  <si>
    <t xml:space="preserve">1.1.3  ประเภทค่าจ้างพนักงานจ้าง  </t>
  </si>
  <si>
    <t xml:space="preserve">2.  งบดำเนินการ </t>
  </si>
  <si>
    <t xml:space="preserve">2.1  หมวดค่าตอบแทน </t>
  </si>
  <si>
    <t>2.1.1  ประเภทค่าตอบแทนการปฏิบัติงานนอกเวลาราชการ</t>
  </si>
  <si>
    <t xml:space="preserve">2.1.2  ประเภทค่าเช่าบ้าน  </t>
  </si>
  <si>
    <t xml:space="preserve">เพื่อจ่ายเป็นค่าเช่าบ้าน ของพนักงานเทศบาลในสังกัด   รวม 12 เดือน </t>
  </si>
  <si>
    <t>เพื่อจ่ายเป็นค่าจ้างเหมาบริการบุคคลภายนอกทำการอย่างใดอย่างหนึ่งและเพื่อจ่ายเป็น</t>
  </si>
  <si>
    <t xml:space="preserve">2.2  ค่าใช้สอย </t>
  </si>
  <si>
    <t xml:space="preserve">2.2.1  ประเภทรายจ่ายเพื่อให้ได้มาซึ่งบริการ </t>
  </si>
  <si>
    <t>2.2.3  ประเภทค่าบำรุงรักษาและซ่อมแซม</t>
  </si>
  <si>
    <t>เพื่อจ่ายเป็นค่าวัสดุเครื่องดับเพลิง เช่น ค่าอัดผงเคมีแห้ง  และค่าชื้อสายดับเพลิง เป็นต้น</t>
  </si>
  <si>
    <t xml:space="preserve">เพื่อจ่ายเป็นค่าจัดซื้อวัสดุเชื้อเพลิงและหล่อลื่น เช่น น้ำมันเบนซิล  ดีเซล น้ำมันเครื่อง เป็นต้น </t>
  </si>
  <si>
    <t xml:space="preserve">4.1.1  ประเภทเงินอุดหนุนส่วนราชการ  </t>
  </si>
  <si>
    <t xml:space="preserve">1.1.1  ประเภทเงินเดือนนายกฯ  / รองนายกฯ </t>
  </si>
  <si>
    <t xml:space="preserve">1.1.2  ประเภทเงินค่าตอบแทนประจำตำแหน่งนายกฯ / รองนายกฯ </t>
  </si>
  <si>
    <t xml:space="preserve">1.1.3  ประเภทเงินค่าตอบแทนพิเศษนายกฯ / รองนายกฯ </t>
  </si>
  <si>
    <t>เพื่อจ่ายเป็นค่าตอบแทนประจำตำแหน่งให้แก่นายกเทศมนตรี1คน และรองนายกเทศมนตรี</t>
  </si>
  <si>
    <t>จำนวน  2  คน รวม  12 เดือน  ดังนี้</t>
  </si>
  <si>
    <t xml:space="preserve">รองนายกเทศมนตรี  2 คน อัตราค่าตอบแทนประจำตำแหน่งเดือนละ 3,000   บาท </t>
  </si>
  <si>
    <t xml:space="preserve">นายกเทศมนตรี 1 คน  อัตราค่าตอบแทนประจำตำแหน่ง  เดือนละ  4,000   บาท </t>
  </si>
  <si>
    <t>เพื่อจ่ายเป็นค่าตอบแทนพิเศษให้แก่นายกเทศมนตรี1คนและรองนายกเทศมนตรี 2คน ดังนี้</t>
  </si>
  <si>
    <t>เพื่อจ่ายเป็นค่าตอบแทนให้แก่เลขานุการนายกเทศมนตรีและที่ปรึกษานายกเทศมนตรี ดังนี้</t>
  </si>
  <si>
    <t xml:space="preserve">ที่ปรึกษานายกเทศมนตรี  1 คน อัตราค่าตอบแทน  เดือนละ  6,900  บาท </t>
  </si>
  <si>
    <t xml:space="preserve">1.1.4  ประเภทเงินค่าตอบแทนเลขานุการฯ /  ที่ปรึกษานายกเทศมนตรี  </t>
  </si>
  <si>
    <t xml:space="preserve">1.1.5  ประเภทเงินค่าตอบแทนสมาชิกสภาเทศบาล  </t>
  </si>
  <si>
    <t xml:space="preserve">รองประธานสภาเทศบาล 1 คน อัตราค่าตอบแทน  เดือนละ 12,420  บาท </t>
  </si>
  <si>
    <t xml:space="preserve">ประธานสภาเทศบาล 1 คน อัตราค่าตอบแทน  เดือนละ 15,180  บาท </t>
  </si>
  <si>
    <t>สมาชิกสภาเทศบาล จำนวน 10 คน  อัตราค่าตอบแทน  เดือนละ 9,660  บาท</t>
  </si>
  <si>
    <t xml:space="preserve">1.2  หมวดเงินเดือน (ฝ่ายประจำ) </t>
  </si>
  <si>
    <t>2.1.1  ประเภทค่าตอบแทนผู้ปฏิบัติราชการอันเป็นประโยชน์แก่เทศบาล</t>
  </si>
  <si>
    <t xml:space="preserve">2.1.2  ประเภทค่าเบี้ยประชุม  </t>
  </si>
  <si>
    <t>2.1.3  ประเภทค่าตอบแทนการปฏิบัติงานนอกเวลาราชการ</t>
  </si>
  <si>
    <t xml:space="preserve">2.1.4  ประเภทค่าเช่าบ้าน </t>
  </si>
  <si>
    <t>2.2.1  ประเภทรายจ่ายเพื่อให้ได้มาซึ่งบริการ</t>
  </si>
  <si>
    <t>2.2.2  ประเภทรายจ่ายเกี่ยวกับการรับรองและพิธีการ</t>
  </si>
  <si>
    <t>2. ค่าเลี้ยงรับรองในการประชุมสภาท้องถิ่น คณะกรรมการหรือคณะอนุกรรมการ</t>
  </si>
  <si>
    <t xml:space="preserve">2.3  หมวดค่าวัสดุ  </t>
  </si>
  <si>
    <t xml:space="preserve">2.3.1  ประเภทวัสดุสำนักงาน  </t>
  </si>
  <si>
    <t>2.3.2  ประเภทวัสดุไฟฟ้าและวิทยุ</t>
  </si>
  <si>
    <t xml:space="preserve">2.3.5  ประเภทวัสดุยานพาหนะและขนส่ง      </t>
  </si>
  <si>
    <t xml:space="preserve">2.3.4  ประเภทวัสดุก่อสร้าง </t>
  </si>
  <si>
    <t xml:space="preserve">2.3.6  ประเภทวัสดุเชื้อเพลิงและหล่อลื่น  </t>
  </si>
  <si>
    <t xml:space="preserve">2.3.7  ประเภทวัสดุวิทยาศาสตร์หรือการแพทย์  </t>
  </si>
  <si>
    <t xml:space="preserve">2.3.8  ประเภทวัสดุการเกษตร   </t>
  </si>
  <si>
    <t xml:space="preserve">2.3.9  ประเภทวัสดุโฆษณาและเผยแพร่   </t>
  </si>
  <si>
    <t xml:space="preserve">2.3.11  ประเภทวัสดุคอมพิวเตอร์ </t>
  </si>
  <si>
    <t xml:space="preserve">2.4.2  ประเภทค่าน้ำประปา </t>
  </si>
  <si>
    <t xml:space="preserve">2.4.5  ประเภทค่าบริการทางด้านโทรคมนาคม  </t>
  </si>
  <si>
    <t xml:space="preserve">3.1.1 ประเภทครุภัณฑ์สำนักงาน  </t>
  </si>
  <si>
    <t>2.2.4  ประเภทค่าบำรุงรักษาและซ่อมแซม</t>
  </si>
  <si>
    <t xml:space="preserve">2.3.10  ประเภทวัสดุกีฬา  </t>
  </si>
  <si>
    <t xml:space="preserve">4.  งบเงินอุดหนุน </t>
  </si>
  <si>
    <t xml:space="preserve">4.1.1  ประเภทเงินอุดหนุนองค์กรปกครองส่วนท้องถิ่น  </t>
  </si>
  <si>
    <t>รวมข้อมูลข่าวสารการจัดซื้อจัดจ้าง ขององค์กรปกครองส่วนท้องถิ่น ระดับอำเภอ</t>
  </si>
  <si>
    <t xml:space="preserve">งานบริหารงานคลัง  </t>
  </si>
  <si>
    <t>1.1.1  ประเภทเงินเดือนพนักงานเทศบาล</t>
  </si>
  <si>
    <t xml:space="preserve">1.1.4  ประเภทค่าจ้างพนักงานจ้าง  </t>
  </si>
  <si>
    <t xml:space="preserve">2.1.1  ประเภทค่าตอบแทนการปฏิบัติงานนอกเวลาราชการ </t>
  </si>
  <si>
    <t xml:space="preserve">2.2  หมวดค่าใช้สอย  </t>
  </si>
  <si>
    <t xml:space="preserve">2.3  หมวดค่าวัสดุ </t>
  </si>
  <si>
    <t xml:space="preserve">2.3.1 ประเภทวัสดุสำนักงาน </t>
  </si>
  <si>
    <t xml:space="preserve">งานบริหารงานทั่วไปเกี่ยวกับการศึกษา </t>
  </si>
  <si>
    <t xml:space="preserve">1.1.2  ประเภทเงินประจำตำแหน่ง </t>
  </si>
  <si>
    <t xml:space="preserve">รายจ่ายหมวดอื่นๆ </t>
  </si>
  <si>
    <t xml:space="preserve">2.3.2  ประเภทวัสดุไฟฟ้าและวิทยุ  </t>
  </si>
  <si>
    <t xml:space="preserve">2.3.3  ประเภทวัสดุงานบ้านงานครัว </t>
  </si>
  <si>
    <t xml:space="preserve">2.3.5  ประเภทวัสดุยานพาหนะและขนส่ง </t>
  </si>
  <si>
    <t xml:space="preserve">2.3.7  ประเภทวัสดุวิทยาศาสตร์หรือการแพทย์ </t>
  </si>
  <si>
    <t xml:space="preserve">2.3.10  ประเภทวัสดุเครื่องแต่งกาย   </t>
  </si>
  <si>
    <t xml:space="preserve">3.1  หมวดค่าครุภัณฑ์ </t>
  </si>
  <si>
    <t xml:space="preserve">3.1.1  ประเภทครุภัณฑ์สำนักงาน </t>
  </si>
  <si>
    <t>แผนงานสาธารณสุข</t>
  </si>
  <si>
    <t xml:space="preserve">1.1  หมวดเงินเดือน (ฝ่ายประจำ) </t>
  </si>
  <si>
    <t xml:space="preserve">1.1.3  ประเภทค่าจ้างลูกจ้างประจำ  </t>
  </si>
  <si>
    <t xml:space="preserve">2.1.2  ประเภทค่าตอบแทนการปฏิบัติงานนอกเวลาราชการ  </t>
  </si>
  <si>
    <t xml:space="preserve">2.1.3  ประเภทค่าเช่าบ้าน  </t>
  </si>
  <si>
    <t xml:space="preserve">2.2.1  ประเภทรายจ่ายเพื่อให้ได้มาซึ่งบริการ  </t>
  </si>
  <si>
    <t>2.3.5  ประเภทวัสดุยานพาหนะและขนส่ง</t>
  </si>
  <si>
    <t xml:space="preserve">2.3.8  ประเภทวัสดุการเกษตร  </t>
  </si>
  <si>
    <t xml:space="preserve">2.3.12  ประเภทวัสดุอื่นๆ  </t>
  </si>
  <si>
    <t xml:space="preserve">งานบริการสาธารณสุขและงานสาธารณสุขอื่น </t>
  </si>
  <si>
    <t xml:space="preserve">1.1  หมวดค่าใช้สอย  </t>
  </si>
  <si>
    <t xml:space="preserve">เพื่อจ่ายเป็นค่าจัดซื้อวัสดุยานพาหนะและขนส่ง เช่นแบตเตอรี่ น้ำมันเบรคยางนอก-ในเป็นต้น  </t>
  </si>
  <si>
    <t>แผนงานเคหะและชุมชน</t>
  </si>
  <si>
    <t xml:space="preserve">งานบริหารทั่วไปเกี่ยวกับเคหะและชุมชน </t>
  </si>
  <si>
    <t xml:space="preserve">1.1.2  ประเภทเงินเพิ่มต่างๆของพนักงานเทศบาล </t>
  </si>
  <si>
    <t xml:space="preserve">1.1.3 ประเภทเงินประจำตำแหน่ง   </t>
  </si>
  <si>
    <t xml:space="preserve">2.1.3  ประเภทเงินช่วยเหลือการศึกษาบุตร </t>
  </si>
  <si>
    <t>เพื่อจ่ายเป็นค่าเย็บหนังสือหรือเข้าปกหนังสือ  ค่าบอกรับเอกสาร ค่าจ้างเขียนป้ายโฆษณา</t>
  </si>
  <si>
    <t>ประชาสัมพันธ์ ค่าจ้างทำแผ่นพับ  โปสเตอร์ ล้างอัดรูป  ค่าธรรมเนียม ค่าลงทะเบียนต่างๆ ค่าติดตั้ง</t>
  </si>
  <si>
    <t xml:space="preserve">งานส่งเสริมและสนับสนุนความเข้มแข็งชุมชน </t>
  </si>
  <si>
    <t xml:space="preserve">1.  งบดำเนินการ </t>
  </si>
  <si>
    <t xml:space="preserve">1.1  หมวดค่าใช้สอย </t>
  </si>
  <si>
    <t>แผนงานการศาสนา  วัฒนธรรมและนันทนาการ</t>
  </si>
  <si>
    <t xml:space="preserve">งานกีฬาและนันทนาการ </t>
  </si>
  <si>
    <t xml:space="preserve">1  งบดำเนินการ  </t>
  </si>
  <si>
    <t xml:space="preserve">งานศาสนาและวัฒนธรรมท้องถิ่น  </t>
  </si>
  <si>
    <t xml:space="preserve">1.งบดำเนินการ  </t>
  </si>
  <si>
    <t>1.1  หมวดค่าใช้สอย</t>
  </si>
  <si>
    <t xml:space="preserve">2.  งบเงินอุดหนุน  </t>
  </si>
  <si>
    <t xml:space="preserve">2.1  หมวดเงินอุดหนุน  </t>
  </si>
  <si>
    <t xml:space="preserve">ประเภทเงินอุดหนุนกิจการที่เป็นสาธารณประโยชน์  </t>
  </si>
  <si>
    <t>2.1.1  อุดหนุนวัดศรีมงคล</t>
  </si>
  <si>
    <t>2.1.2  อุดหนุนวัดเนินมะปราง</t>
  </si>
  <si>
    <t>2.1.3  อุดหนุนวัดบ้านนาประชาสรรค์</t>
  </si>
  <si>
    <t xml:space="preserve">งบกลาง  </t>
  </si>
  <si>
    <t xml:space="preserve">1.  เงินสมทบประกันสังคม </t>
  </si>
  <si>
    <t xml:space="preserve">2.  เงินเบี้ยยังชีพผู้ป่วยเอดส์  </t>
  </si>
  <si>
    <t xml:space="preserve">งานระดับก่อนวัยเรียนและประถมศึกษา </t>
  </si>
  <si>
    <t xml:space="preserve">1.2  หมวดค่าวัสดุ  </t>
  </si>
  <si>
    <t xml:space="preserve">1.2.1  ประเภทค่าอาหารเสริม (นม)  </t>
  </si>
  <si>
    <t>เทศบาลตำบลเนินมะปราง)</t>
  </si>
  <si>
    <t xml:space="preserve">2.  งบเงินอุดหนุน </t>
  </si>
  <si>
    <t xml:space="preserve">ประเภทเงินอุดหนุนส่วนราชการ  </t>
  </si>
  <si>
    <t xml:space="preserve">งานเทศกิจ </t>
  </si>
  <si>
    <t xml:space="preserve">       1.1  หมวดเงินเดือน (ประจำ)</t>
  </si>
  <si>
    <t>1.1.1  ประเภทค่าจ้างพนักงานจ้าง</t>
  </si>
  <si>
    <t>2.  งบดำเนินการ</t>
  </si>
  <si>
    <t xml:space="preserve">2.1.1  ประเภทเงินตอบแทนอื่นสำหรับพนักงานส่วนท้องถิ่นเป็นกรณีพิเศษ </t>
  </si>
  <si>
    <t>องค์กรปกครองส่วนท้องถิ่น   แนวทางการพัฒนาที่  3  การส่งเสริมและสนับสนุนการจัดให้มีและปรับปรุง</t>
  </si>
  <si>
    <t>เทศบาล  ตามหนังสือที่ มท 0803.3/ว 4231 ลงวันที่  9  ธันวาคม  2546</t>
  </si>
  <si>
    <t>เพื่อจ่ายเป็นค่าตอบแทนผู้ปฎิบัติราชการอันเป็นประโยชน์แก่เทศบาล  ตามที่ได้รับมอบหมาย</t>
  </si>
  <si>
    <t xml:space="preserve">เพื่อจ่ายเป็นค่าตอบแทนการปฏิบัติงานนอกเวลาราชการให้แก่พนักงานเทศบาล ลูกจ้างประจำ  </t>
  </si>
  <si>
    <t>เทศบาล  ลูกจ้าง   และพนักงานจ้างในสังกัดที่ได้รับเงินเดือน   ค่าจ้างและค่าตอบแทนจากงบประมาณ</t>
  </si>
  <si>
    <t>นำเสนอขอรับการประเมินประสิทธิภาพ    และประสิทธิผลการปฏิบัติราชการต่อคณะกรรมการพนักงาน</t>
  </si>
  <si>
    <t>ส่วนท้องถิ่น(ก จังหวัด) 4 มิติ ได้แก่  มิติด้านประสิทธิผลตามแผนพัฒนาขององค์กรปกครองส่วนท้องถิ่น</t>
  </si>
  <si>
    <t>มิติด้านคุณภาพการให้บริการมิติด้านประสิทธิภาพของการปฏิบัติราชการและมิติด้านการพัฒนาองค์กร</t>
  </si>
  <si>
    <t xml:space="preserve">โดยแต่งตั้งคณะทำงานดำเนินการตามแบบประเมินประสิทธิภาพและประสิทธิผลการปฏิบัติราชการและ  </t>
  </si>
  <si>
    <t>กำลังในการปฏิบัติราชการ</t>
  </si>
  <si>
    <t>ขยายฟิล์ม  จ้างเหมาทำตรายาง  จ้างเหมาถ่ายสำเนาเอกสาร ค่าจ้างเหมาจัดทำของขวัญหรือของที่ระลึก</t>
  </si>
  <si>
    <t>ค่าเครื่องดื่ม   ค่าของขวัญ   ค่าพิมพ์เอกสาร   ตลอดจนค่าใช้จ่ายที่เกี่ยวเนื่องในการเลี้ยงรับรองรวมทั้ง</t>
  </si>
  <si>
    <t>คณะอนุกรรมการที่เทศบาลแต่งตั้งให้ปฏิบัติในอำนาจหน้าที่เทศบาล ตามหนังสือกระทรวงมหาดไทย</t>
  </si>
  <si>
    <t>ตำบลเนินมะปราง และกรณีบุคลากรของเทศบาลตำบลเนินมะปราง   ก่อให้เกิดความเสียหายจากผู้อื่น</t>
  </si>
  <si>
    <t>เพื่อเป็นค่าใช้จ่ายในการจัดทำประชาคมเมือง แผนพัฒนาสามปี  การมีส่วนร่วมของประชาชน</t>
  </si>
  <si>
    <t>และค่าใช้จ่ายอื่นๆ  ที่จำเป็นสำหรับงานนี้</t>
  </si>
  <si>
    <t xml:space="preserve">เพื่อจ่ายเป็นค่าบำรุงรักษาและซ่อมแซมทรัพย์สิน ให้สามารถใช้งานได้ตามปกติ เช่น ค่าซ่อมแซม </t>
  </si>
  <si>
    <t>ทรัพย์สิน   ครุภัณฑ์ต่างๆ  ค่าบำรุงรักษาทรัพย์สิน  ฯลฯ   ที่อยู่ ในความดูแลของเทศบาล   เพื่อให้สามารถ</t>
  </si>
  <si>
    <t>เพื่อจ่ายเป็นค่าซื้อสิ่งของเครื่องใช้ต่างๆ  สำหรับใช้ในสำนักงานที่เป็นวัสดุโดยสภาพและวัสดุ</t>
  </si>
  <si>
    <t xml:space="preserve">คงทนถาวรฯ  เช่น  เก้าอี้  กระดาษ แฟ้มเอกสาร เครื่องเขียน แบบพิมพ์   เป็นต้น  </t>
  </si>
  <si>
    <t xml:space="preserve">เพื่อจ่ายเป็นค่าจัดซื้อวัสดุยานพาหนะและขนส่ง เช่น แบตเตอรี่ น้ำมันเบรค ยางนอก -ใน เป็นต้น </t>
  </si>
  <si>
    <t xml:space="preserve">เพื่อจ่ายเป็นค่าจัดซื้อวัสดุเชื้อเพลิงและหล่อลื่น เช่น น้ำมันเบนซิล ดีเซล น้ำมันเครื่อง  เป็นต้น </t>
  </si>
  <si>
    <t xml:space="preserve">เพื่อจ่ายเป็นค่าจัดซื้อวัสดุวิทยาศาสตร์และการแพทย์  เช่น  แอลกอฮอล์  น้ำยาต่างๆ เวชภัณฑ์ </t>
  </si>
  <si>
    <t>สำลีและผ้าพันแผล  เป็นต้น</t>
  </si>
  <si>
    <t>อาหารสัตว์  ปุ๋ย  วัสดุเพาะชำ กระถาง  เป็นต้น</t>
  </si>
  <si>
    <t xml:space="preserve">เพื่อจ่ายเป็นค่าจัดซื้อวัสดุการเกษตร  เช่น  สารเคมีป้องกันและกำจัดศัตรูพืชและสัตว์  พันธุ์พืช  </t>
  </si>
  <si>
    <t xml:space="preserve">เพื่อจ่ายเป็นค่าวัสดุโฆษณาและเผยแพร่ประชาสัมพันธ์  เช่น  ฟิล์มล้างอัดขยายรูป  กระดาษ </t>
  </si>
  <si>
    <t>เขียนโปสเตอร์  เป็นต้น</t>
  </si>
  <si>
    <t>ค่าส่วนเกินกระแสไฟฟ้าสาธารณะ และกิจการที่อยู่ในความดูแลของเทศบาลตำบลเนินมะปราง  ฯลฯ</t>
  </si>
  <si>
    <t>เพื่อจ่ายเป็นค่าน้ำประปา  สำหรับสำนักงานเทศบาล  ศูนย์พัฒนาเด็กเล็กเทศบาล</t>
  </si>
  <si>
    <t>เพื่อจ่ายเป็นค่าใช้กระแสไฟฟ้า  สำหรับสำนักงานเทศบาล  ศูนย์พัฒนาเด็กเล็กเทศบาล</t>
  </si>
  <si>
    <t>และกิจการที่อยู่ในความดูแลของเทศบาลตำบลเนินมะปราง ฯลฯ</t>
  </si>
  <si>
    <t xml:space="preserve">เพื่อจ่ายเป็นค่าใช้จ่ายเกี่ยวกับการใช้ระบบอินเตอร์เน็ต  ค่าธรรมเนียม ในการใช้บริการ  เป็นต้น </t>
  </si>
  <si>
    <t>วัสดุอุปกรณ์พัฒนา  เครื่องมือเครื่องใช้ในการปฏิบัติงานและสถานที่ปฏิบัติงาน</t>
  </si>
  <si>
    <t>องค์กรปกครองส่วนท้องถิ่น  แนวทางการพัฒนาที่ 3  การส่งเสริมและสนับสนุนการจัดให้มีและปรับปรุง</t>
  </si>
  <si>
    <t>เพื่อจ่ายเป็นเงินอุดหนุนตามโครงการเพิ่มประสิทธิภาพและการบริหารจัดการศูนย์รวมข้อมูล</t>
  </si>
  <si>
    <t>ศูนย์ข้อมูลข่าวสาร  ค่าวัสดุ อุปกรณ์  เป็นต้น</t>
  </si>
  <si>
    <t xml:space="preserve">ความมีประสิทธิภาพ   ความเป็นธรรม   ความโปร่งใส     รวดเร็วและถูกต้องตามกฏหมาย </t>
  </si>
  <si>
    <t>3 ตำแหน่ง 3  อัตรา รวม 12 เดือน</t>
  </si>
  <si>
    <t>เพื่อจ่ายเป็นเงินเดือนพนักงานเทศบาลกองคลัง  พร้อมเงินปรับปรุงเงินเดือนประจำปี  จำนวน</t>
  </si>
  <si>
    <t>เพื่อจ่ายเป็นค่าตอบแทนการปฏิบัติงานนอกเวลาราชการ  ให้แก่พนักงานเทศบาลและพนักงานจ้าง</t>
  </si>
  <si>
    <t>ที่มาปฏิบัติงานนอกเวลาราชการ</t>
  </si>
  <si>
    <t xml:space="preserve">เพื่อจ่ายเป็นค่าถ่ายสำเนาเอกสาร ค่าใช้จ่ายในด้านอิเล็กทรอนิกค่าใช้จ่ายต่างๆ ที่มีความจำเป็น  </t>
  </si>
  <si>
    <t>และทะเบียนทรัพย์สิน ค่าจ้างเหมาเจ้าหน้าที่รักษาความปลอดภัยและค่าเบี้ยประกันภัยต่างๆ  ตามหนังสือ</t>
  </si>
  <si>
    <t>กระทรวงมหาดไทย ที่ มท 0313.4 /ว 1452 ลงวันที่  27 พฤษภาคม  2541</t>
  </si>
  <si>
    <t>รวมทั้งค่าจ้างเหมาบริการบุคคลภายนอก   ค่าจ้างทำของ   ค่าเช่าที่ดิน ค่าเช่าทรัพย์สิน สำหรับฝ่ายแผนที่</t>
  </si>
  <si>
    <t>สมาชิกสภาเทศบาล พนักงานเทศบาลลูกจ้างประจำ พนักงานจ้างของเทศบาลและสมาชิกอาสาป้องกันภัย</t>
  </si>
  <si>
    <t>ไปอบรมสัมมนาของนายกเทศมนตรี รองนายกเทศมนตรี เลขานุการนายกเทศมนตรี ที่ปรึกษานายกเทศมนตรี</t>
  </si>
  <si>
    <t>เพื่อจ่ายเป็นค่าเบี้ยเลี้ยง  ค่าพาหนะ ค่าเช่าที่พักและค่าใช้จ่ายอื่นๆ ในการเดินทางไปราชการหรือ</t>
  </si>
  <si>
    <t>ปกครองส่วนท้องถิ่น แนวทางการพัฒนาที่ 5 การส่งเสริมและสนับสนุนจัดให้มีการพัฒนารายได้ขององค์กร</t>
  </si>
  <si>
    <t>3.  โครงการปรับปรุงและพัฒนาการบริการชำระภาษีหรือค่าธรรมเนียม</t>
  </si>
  <si>
    <t>ค่าซ่อมแซมทรัพย์สิน  ครุภัณฑ์ต่างๆ  ค่าบำรุงรักษาทรัพย์สิน  ฯลฯ ที่อยู่ในความดูแลของเทศบาล เพื่อให้</t>
  </si>
  <si>
    <t>เพื่อจ่ายเป็นค่าใช้จ่ายตามโครงการปรับปรุงและพัฒนาการชำระภาษีหรือค่าธรรมเนียม  เช่น</t>
  </si>
  <si>
    <t>เพื่อจ่ายเป็นค่าซื้อสิ่งของที่เป็นวัสดุโดยสภาพและวัสดุคงทนถาวรฯ เช่น เครื่องเขียน แบบพิมพ์</t>
  </si>
  <si>
    <t>ปากกา  ดินสอ  เป็นต้น</t>
  </si>
  <si>
    <t>ฝ่ายพลเรือน   หรือเจ้าหน้าที่ที่ช่วยปฏิบัติราชการให้กับเทศบาลที่ได้รับคำสั่งให้เดินทางไปราชการ  ที่มีสิทธิ</t>
  </si>
  <si>
    <t>เพื่อจ่ายเป็นเงินเดือนพนักงานเทศบาล พร้อมเงินปรับปรุงเงินเดือน ได้แก่ เจ้าพนักงานป้องกัน</t>
  </si>
  <si>
    <t>เพื่อจ่ายเงินช่วยเหลือค่ารักษาพยาบาลสำหรับพนักงานเทศบาล ลูกจ้างประจำพร้อมทั้งบุคคล</t>
  </si>
  <si>
    <t>ค่าเย็บหนังสือหรือเข้าปกหนังสือ   ค่าซักฟอก   ค่าตักสิ่งปฏิกูล   ค่าระวางบรรทุก  ค่าเช่าทรัพย์สิน</t>
  </si>
  <si>
    <t>(นอกจากค่าเช่าบ้าน)  ค่าโฆษณาและเผยแพร่  (รายจ่ายเกี่ยวกับการจ้าง เหมาโฆษณาและเผยแพร่</t>
  </si>
  <si>
    <t xml:space="preserve">ค่าลงทะเบียนต่าง ๆ   ค่าบริการรับใช้ค่าเบี้ยประกันค่าใช้จ่ายในการดำเนินคดีตามคำพิพากษา </t>
  </si>
  <si>
    <t>และเผยแพร่ข่าวทางวิทยุกระจายเสียง  โทรทัศน์โรงมหรสพ หรือสิ่งพิมพ์ต่าง ๆ ) ค่าธรรมเนียมและ</t>
  </si>
  <si>
    <t>ค่าติดตั้งไฟฟ้า  ค่าติดตั้งประปา  ตามหนังสือกระทรวงมหาดไทย ที่ มท.0313.4 /ว  1452 ลงวันที่</t>
  </si>
  <si>
    <t>เดินทางไปราชการตามระเบียบ</t>
  </si>
  <si>
    <t xml:space="preserve">เพื่อจ่ายเป็นค่าบำรุงรักษาและซ่อมแซมทรัพย์สิน  เพื่อให้สามารถใช้งานได้ตามปกติ  เช่น </t>
  </si>
  <si>
    <t>เพื่อจ่ายเป็นค่าซื้อสิ่งของเครื่องใช้ต่างๆ สำหรับใช้ในสำนักงาน  ที่เป็นวัสดุโดยสภาพและวัสดุ</t>
  </si>
  <si>
    <t xml:space="preserve">คงทนถาวรฯ  เช่น เก้าอี้  กระดาษ แฟ้มเอกสาร  เครื่องเขียน  แบบพิมพ์  เป็นต้น  </t>
  </si>
  <si>
    <t xml:space="preserve">เพื่อจ่ายเป็นค่าจัดซื้อวัสดุยานพาหนะและขนส่ง เช่น แบตเตอรี่ น้ำมันเบรค ยางนอก-ใน เป็นต้น </t>
  </si>
  <si>
    <t>เพื่อจ่ายเป็นค่าจ้างของพนักงานจ้างที่ปฏิบัติหน้าที่อยู่ในสังกัด พนักงานตามภารกิจ 1 คน</t>
  </si>
  <si>
    <t>คุณภาพชีวิตเด็ก เยาวชน สตรี ผู้สูงอายุ คนพิการ ผู้ด้อยโอกาส  ผู้ช่วยเหลือตนเองไม่ได้และผู้ยากจน</t>
  </si>
  <si>
    <t>แนวทางการพัฒนาที่  3  การส่งเสริมและสนับสนุนการให้ความช่วยเหลือสงเคราะห์และการพัฒนา</t>
  </si>
  <si>
    <t>เพื่อจ่ายเป็นเงินช่วยเหลือการศึกษาบุตรของพนักงานเทศบาลและลูกจ้าง ตามระเบียบกำหนด</t>
  </si>
  <si>
    <t>ค่าติดตั้งประปา   ค่าติดตั้งโทรศัพท์ค่าเย็บหนังสือหรือเข้าปกหนังสือ   ค่าบอกรับเอกสารค่าจ้างเขียน</t>
  </si>
  <si>
    <t>ป้ายโฆษณาประชาสัมพันธ์ ค่าจ้างทำแผ่นพับ โปสเตอร์ ล้างอัดรูป ค่าธรรมเนียมค่าลงทะเบียนและ</t>
  </si>
  <si>
    <t xml:space="preserve">ค่าใช้จ่ายอื่นๆ  ตามหนังสือกระทรวงมหาดไทย ที่ มท0313.4 /ว 1452 ลงวันที่  27พฤษภาคม 2541   </t>
  </si>
  <si>
    <t>เพื่อจ่ายเป็นค่าเบี้ยเลี้ยง   ค่าพาหนะ   ค่าเช่าที่พัก   และค่าใช้จ่ายอื่นในการเดินทางไปราชการ</t>
  </si>
  <si>
    <t>หรืออบรมสัมมนาของพนักงานเทศบาล  ลูกจ้างประจำ  พนักงานจ้างของเทศบาลฯ หรือเจ้าหน้าที่ที่ช่วย</t>
  </si>
  <si>
    <t>ปฏิบัติราชการให้กับเทศบาล   ที่ได้รับคำสั่งให้เดินทางไปราชการ   ที่มีสิทธิเบิกได้ตามระเบียบกระทรวง</t>
  </si>
  <si>
    <t>เพื่อจ่ายเป็นค่าวัสดุก่อสร้าง  เช่น ทราย  ตะปู ที่เกี่ยวกับการก่อสร้าง ฯลฯ</t>
  </si>
  <si>
    <t>ค่าซ่อมแซมทรัพย์สิน  ครุภัณฑ์ต่างๆ  ค่าบำรุงรักษาทรัพย์สิน  ฯลฯ ที่อยู่ในความดูแลของเทศบาล</t>
  </si>
  <si>
    <t>ในการบรรจุหีบห่อ  ตะแกรงวางหนังสือ  น้ำดื่ม  เป็นต้น</t>
  </si>
  <si>
    <t>ค่าซ่อมแซมทรัพย์สิน  ครุภัณฑ์ต่างๆ  ค่าบำรุงรักษาทรัพย์สิน  ฯลฯ   ที่อยู่ในความดูแลของเทศบาล</t>
  </si>
  <si>
    <t xml:space="preserve">เพื่อจ่ายเป็นค่าตอบแทนการปฏิบัติงานนอกเวลาราชการให้แก่พนักงานเทศบาลและพนักงานจ้าง </t>
  </si>
  <si>
    <t>เพื่อจ่ายเป็นค่าเช่าบ้านของพนักงานเทศบาล ตั้งไว้ตลอดปีงบประมาณ</t>
  </si>
  <si>
    <t>ปฏิบัติราชการให้กับเทศบาลที่ได้รับคำสั่งให้เดินทางไปราชการ  ที่มีสิทธิเบิกได้ตามระเบียบกระทรวง</t>
  </si>
  <si>
    <t>เพื่อจ่ายเป็นค่าบำรุงรักษาและซ่อมแซมทรัพย์สิน   เพื่อให้สามารถใช้งานได้ตามปกติ  เช่น</t>
  </si>
  <si>
    <t>เพื่อจ่ายเป็นค่าซื้อสิ่งของเครื่องใช้ต่างๆ  สำหรับใช้ในสำนักงาน ที่เป็นวัสดุโดยสภาพและวัสดุ</t>
  </si>
  <si>
    <t>คงทนถาวร  เช่น กระดาษ  แฟ้มเอกสาร  เครื่องเขียน  แบบพิมพ์  เป็นต้น</t>
  </si>
  <si>
    <t>การก่อสร้าง เป็นต้น</t>
  </si>
  <si>
    <t xml:space="preserve">เพื่อจ่ายเป็นค่าจัดซื้อวัสดุยานพาหนะและขนส่ง เช่น แบตเตอรี่  น้ำมันเบรค ยางนอก-ใน เป็นต้น  </t>
  </si>
  <si>
    <t xml:space="preserve">เพื่อจ่ายเป็นค่าจัดซื้อวัสดุเชื้อเพลิงและหล่อลื่น  เช่น  น้ำมันเบนซิล  ดีเซล น้ำมันเครื่อง เป็นต้น </t>
  </si>
  <si>
    <t xml:space="preserve">และนำหลักธรรมของศาสนามาใช้ในการเสริมสร้างคุณธรรมและการพัฒนาคุณภาพชีวิต </t>
  </si>
  <si>
    <t>และนำหลักธรรมของศาสนามาใช้ในการเสริมสร้างคุณธรรมและการพัฒนาคุณภาพชีวิต</t>
  </si>
  <si>
    <t>ศิลปวัฒนธรรมและภูมิปัญญาท้องถิ่น  แนวทางการพัฒนาที่ 5  การให้ความอุปถัมภ์คุ้มครองและ</t>
  </si>
  <si>
    <t xml:space="preserve">เพื่อจ่ายส่งทบกองทุนสุขภาพของเทศบาล   ตามหนังสือกระทรวงมหาดไทย   ด่วนที่สุด </t>
  </si>
  <si>
    <t>เพื่อเป็นค่าใช้จ่ายในการอบรมเพิ่มศักยภาพและการพัฒนาการจัดการบริหารงานที่ดี</t>
  </si>
  <si>
    <t>2.  ค่าใช้จ่ายโครงการฝึกอบรมอาชีพระยะสั้น</t>
  </si>
  <si>
    <t>2.1  หมวดค่าตอบแทน</t>
  </si>
  <si>
    <t xml:space="preserve">เพื่อจ่ายเป็นเงินประจำตำแหน่งของพนักงานเทศบาล  ตำแหน่งผู้บริหาร  ปลัดเทศบาล </t>
  </si>
  <si>
    <t>ปลัดเทศบาล ตามที่กฎหมายกำหนด</t>
  </si>
  <si>
    <t xml:space="preserve">เพื่อจ่ายเป็นเงินเดือนของลูกจ้างประจำในสังกัด  จำนวน   4  อัตรา  รวม  12  เดือน  </t>
  </si>
  <si>
    <t xml:space="preserve">1.2.2  ประเภทเงินประจำตำแหน่ง </t>
  </si>
  <si>
    <t xml:space="preserve">1.2.3  ประเภทค่าจ้างลูกจ้างประจำ </t>
  </si>
  <si>
    <t xml:space="preserve">1.2.4  ประเภทค่าจ้างพนักงานจ้าง </t>
  </si>
  <si>
    <t xml:space="preserve">2.1.6  ประเภทเงินตอบแทนอื่นสำหรับพนักงานส่วนท้องถิ่นเป็นกรณีพิเศษ  </t>
  </si>
  <si>
    <t xml:space="preserve">  - ค่ารับวารสารและสิ่งพิมพ์ เพื่อจ่ายเป็นค่ารับวารสาร หนังสือพิมพ์ หนังสือ หรือเอกสาร </t>
  </si>
  <si>
    <t xml:space="preserve">  - ค่าจ้างเหมาบริการเพื่อจ่ายเป็นค่าจ้างเหมาบริการบุคคลภายนอก ทำการอย่างใดอย่างหนึ่ง</t>
  </si>
  <si>
    <t xml:space="preserve">ซึ่งมิใช่เป็นการประกอบ  การดัดแปลง  ต่อเติม  เสริมสร้างครุภัณฑ์หรือสิ่งก่อสร้าง  ฯลฯ  เช่น ล้าง อัด -  </t>
  </si>
  <si>
    <t xml:space="preserve">ต่างๆ ค่าจ้างเหมาดูแลรักษาต้นไม้  สวนไม้ประดับ  สวนหย่อม  สนามหญ้าหรือที่สาธารณะค่าจ้างเหมา  </t>
  </si>
  <si>
    <t>ล้างทำความสะอาดถนน  และค่าใช้จ่ายอื่นๆ  ที่จำเป็นที่เป็นกิจการในอำนาจหน้าที่  สามารถเบิกจ่ายใน</t>
  </si>
  <si>
    <t>ประเภทรายจ่ายนี้</t>
  </si>
  <si>
    <t>ทางวิชาการที่เกี่ยวข้องกับการพัฒนาการบริหารงาน  ระเบียบกฎหมาย  ข่าวสารข้อมูลต่างๆ</t>
  </si>
  <si>
    <t xml:space="preserve">  - ค่าธรรมเนียมและค่าลงทะเบียนต่างๆ  เพื่อจ่ายเป็นค่าธรรมเนียมต่างๆ  ค่าลงทะเบียน</t>
  </si>
  <si>
    <t xml:space="preserve">เพื่อจ่ายเป็นค่าเลี้ยงต้อนรับบุคคล  คณะบุคคล  และเจ้าหน้าที่ผู้เกี่ยวข้องที่มานิเทศงาน </t>
  </si>
  <si>
    <t>ตรวจงาน  เยี่ยมชมหรือทัศนศึกษาดูงาน  ซึ่งร่วมต้อนรับบุคคลหรือคณะบุคคล  โดยจ่ายเป็นค่าอาหาร</t>
  </si>
  <si>
    <t>สะสมและเงินที่มีผู้อุทิศให้ ตามหนังสือกระทรวงมหาดไทย ที่ มท 0808.4/ว 2381 ลงวันที่ 28 กรกฎาคม</t>
  </si>
  <si>
    <t>ค่าบริการ  ค่าใช้จ่ายอื่นที่จำเป็นต้องจ่ายที่เกี่ยวข้องกับการรับรองและให้บริการ  ค่าใช้จ่ายอื่นๆ ที่จำเป็น</t>
  </si>
  <si>
    <t>โดยตั้งจ่ายไม่เกินร้อยละ1ของรายได้จริงในปีที่ล่วงมาไม่รวมเงินอุดหนุนเฉพาะกิจ เงินกู้ เงินจ่ายขาดเงิน</t>
  </si>
  <si>
    <t>เพื่อเป็นค่าอาหาร  เครื่องดื่ม  ฯลฯ  ในการเลี้ยงรับรองในการประชุมสภาท้องถิ่นหรือ</t>
  </si>
  <si>
    <t>ที่ มท  0808.4/ว 2381  ลงวันที่  28  กรกฎาคม  2548   เรื่องการตั้งงบประมาณและการเบิกจ่ายเงิน</t>
  </si>
  <si>
    <t>2.2.3  ประเภทรายจ่ายเกี่ยวเนื่องกับการปฏิบัติราชการที่ไม่เข้าลักษณะรายจ่ายหมวดอื่นๆ</t>
  </si>
  <si>
    <t>เพื่อจ่ายเป็นค่าเบี้ยเลี้ยง ค่าพาหนะ ค่าเช่าที่พักและค่าใช้จ่ายอื่นๆ ในการเดินทางไปราชการ</t>
  </si>
  <si>
    <t>และสมาชิกอาสาป้องกันภัยฝ่ายพลเรือน หรือเจ้าหน้าที่ที่ช่วยปฏิบัติราชการให้กับเทศบาลที่ได้รับคำสั่ง</t>
  </si>
  <si>
    <t>ให้เดินทางไปราชการ ที่มีสิทธิเบิกได้ตามระเบียบกระทรวงมหาดไทยว่าด้วยค่าใช้จ่ายเดินทางไปราชการ</t>
  </si>
  <si>
    <t>2.  ค่าชดใช้ค่าเสียหายหรือสินไหมทดแทน</t>
  </si>
  <si>
    <t>เพื่อจ่ายเป็นค่าใช้จ่ายโครงการสุขภาพพึ่งตนวิถีธรรมตามแนวทางเศรษฐกิจพอเพียง  การจัด</t>
  </si>
  <si>
    <t>ที่จำเป็นสำหรับงานนี้</t>
  </si>
  <si>
    <t>องค์กรปกครองส่วนท้องถิ่น  แนวทางการพัฒนาที่  2  การส่งเสริมและสนับสนุนการอบรมสัมมนาการ</t>
  </si>
  <si>
    <t>พัฒนาบุคลากรและกลไกในการประสานงานระหว่างองค์กรปกครองส่วนท้องถิ่น</t>
  </si>
  <si>
    <t>7.  โครงการจัดทำเวทีประชาคมของเทศบาล</t>
  </si>
  <si>
    <t xml:space="preserve">14.  โครงการเทศบาลเคลื่อนที่  </t>
  </si>
  <si>
    <t xml:space="preserve">      จำนวน  1  เครื่อง  ดังนี้</t>
  </si>
  <si>
    <t xml:space="preserve">1.1.2  ประเภทเงินประจำตำแหน่ง  </t>
  </si>
  <si>
    <t xml:space="preserve">1.1.2  ประเภทค่าจ้างพนักงานจ้าง  </t>
  </si>
  <si>
    <t xml:space="preserve">2.3.2  ประเภทวัสดุงานบ้านงานครัว  </t>
  </si>
  <si>
    <t xml:space="preserve">2.3.3  ประเภทวัสดุยานพาหนะและขนส่ง  </t>
  </si>
  <si>
    <t xml:space="preserve">2.3.4  ประเภทวัสดุเชื้อเพลิงและหล่อลื่น </t>
  </si>
  <si>
    <t xml:space="preserve">2.3.5  ประเภทวัสดุคอมพิวเตอร์  </t>
  </si>
  <si>
    <t xml:space="preserve">2.3.6  ประเภทวัสดุเครื่องดับเพลิง   </t>
  </si>
  <si>
    <t xml:space="preserve">3.1.2 ประเภทค่าบำรุงรักษาและปรับปรุงครุภัณฑ์ </t>
  </si>
  <si>
    <t>5.  โครงการป้องกันอัคคีภัยในสถานศึกษา เขตเทศบาลตำบลเนินมะปราง</t>
  </si>
  <si>
    <t>แนวทางการพัฒนาที่  5  การส่งเสริมและสนับสนุนการรักษาความปลอดภัยในชีวิตและทรัพย์สินและ</t>
  </si>
  <si>
    <t xml:space="preserve">จำนวน  </t>
  </si>
  <si>
    <t>เพื่อจ่ายเป็นค่าใช้จ่ายในการจัดหาอาหารกลางวัน   ให้แก่   เด็กเล็กศูนย์พัฒนาเด็กเล็ก</t>
  </si>
  <si>
    <t>เพื่อจ่ายเป็นค่าใช้จ่ายในการจัดหาอาหารกลางวัน ให้แก่ นักเรียนชั้นอนุบาล จนถึงนักเรียน</t>
  </si>
  <si>
    <t>โรงเรียนบ้านเนินมะปราง</t>
  </si>
  <si>
    <t xml:space="preserve">2.2.3  ประเภทค่าบำรุงรักษาและซ่อมแซม </t>
  </si>
  <si>
    <t>ศูนย์สุขภาพชุมชนตำบลเนินมะปราง</t>
  </si>
  <si>
    <t xml:space="preserve">2.1.1  ประเภทค่าเบี้ยประชุม  </t>
  </si>
  <si>
    <t xml:space="preserve">2.1.4  ประเภทเงินช่วยเหลือการศึกษาบุตร </t>
  </si>
  <si>
    <t xml:space="preserve">2.3.4  ประเภทวัสดุก่อสร้าง  </t>
  </si>
  <si>
    <t>เพื่อจ่ายเป็นค่าวัสดุงานบ้านงานครัว  เช่น   แปรง  ไม้กวาด  สบู่  ผงซักฟอก  เป็นต้น</t>
  </si>
  <si>
    <t xml:space="preserve">2.3.6  ประเภทวัสดุเชื้อเพลิงและหล่อลื่น   </t>
  </si>
  <si>
    <t xml:space="preserve">2.3.7  ประเภทวัสดุการเกษตร  </t>
  </si>
  <si>
    <t xml:space="preserve">2.3.8  ประเภทวัสดุโฆษณาและเผยแพร่  </t>
  </si>
  <si>
    <t>4.  โครงการเทศบาลน่าอยู่</t>
  </si>
  <si>
    <t>แนวทางการพัฒนที่  6  การส่งเสริมและสนับสนุนการมีส่วนร่วมของประชาชนและจัดกิจกรรม</t>
  </si>
  <si>
    <t>3.  โครงการเทศกาลผลไม้นานาพรรณ  มหัศจรรย์มะม่วงส่งออก</t>
  </si>
  <si>
    <t xml:space="preserve"> บาท</t>
  </si>
  <si>
    <t>จ่ายสมทบประกันสังคมของพนักงานจ้างในอัตราร้อยละ  5  ตั้งตาม หนังสือที่สำนักงาน</t>
  </si>
  <si>
    <t>หรือไปอบรมสัมมนา   นายกเทศมนตรี     รองนายกเทศมนตรี   เลขานุการนายกเทศมนตรี     ที่ปรึกษา</t>
  </si>
  <si>
    <t>1.2.4  ประเภทเงินเพิ่มต่างๆ ของพนักงานจ้าง</t>
  </si>
  <si>
    <t>เพื่อจ่ายเป็นเงินเพิ่มการครองชีพชั่วคราวของพนักงานจ้างตามภารกิจ จำนวน 4 อัตรา</t>
  </si>
  <si>
    <t>1.2.6  ประเภทเงินอื่นๆ</t>
  </si>
  <si>
    <t>1.2.5  ประเภทเงินเพิ่มต่างๆ ของพนักงานจ้าง</t>
  </si>
  <si>
    <t xml:space="preserve">3.  โครงการเพิ่มศักยภาพและศึกษาดูงาน คณะผู้บริหาร สมาชิกสภาเทศบาล </t>
  </si>
  <si>
    <t xml:space="preserve">พนักงานเทศบาล ลูกจ้างประจำและพนักงานจ้าง </t>
  </si>
  <si>
    <t>เพื่อจ่ายเป็นค่าใช้จ่ายการฝึกอบรม และศึกษาดูงาน เพิ่มศักยภาพเพื่อการพัฒนาเสริมสร้าง</t>
  </si>
  <si>
    <t>ความรู้ความสามารถ ให้กับคณะผู้บริหาร  สมาชิกสภาเทศบาล  พนักงานเทศบาล  ลูกจ้างประจำและ</t>
  </si>
  <si>
    <t>เพื่อเป็นค่าใช้จ่ายการจัดกิจกรรมต่างๆ วันเทศบาล เช่น  การตกแต่งสถานที่  การจัดการแสดง</t>
  </si>
  <si>
    <t>5.  โครงการวันแม่แห่งชาติ  12 สิงหาคม</t>
  </si>
  <si>
    <t>4.  วันเทศบาล  24  เมษายน</t>
  </si>
  <si>
    <t xml:space="preserve">เพื่อเป็นค่าใช้จ่ายตามโครงการวันแม่แห่งชาติ  การจัดกิจกรรมต่างๆ  เช่น  ค่าวัสดุ  อุปกรณ์  </t>
  </si>
  <si>
    <t>เพื่อเป็นค่าใช้จ่ายตามโครงการวันพ่อแห่งชาติ การจัดกิจกรรมต่างๆ  เช่น  ค่าวัสดุ  อุปรกรณ์</t>
  </si>
  <si>
    <t>ค่าจัดตกแต่งรูปขบวนร่วมเทิดพระเกียรติ และค่าใช้จ่ายอื่นๆ ที่จำเป็นสำหรับงานนี้</t>
  </si>
  <si>
    <t>6.  โครงการวันพ่อแห่งชาติ  5  ธันวาคม</t>
  </si>
  <si>
    <t>เพื่อจ่ายเป็นค่าใช้จ่ายการผึกอบรมโครงการเยาวชนร่วมใจ  ต้านภัยยาเสพติด เช่น ค่าพาหนะ</t>
  </si>
  <si>
    <t>ตามโครงการต่างๆ เช่น  วัสดุ ใช้สอย ค่าป้ายประชาสัมพันธ์และค่าใช้จ่ายอื่นๆ  ที่จำเป็นในงานนี้</t>
  </si>
  <si>
    <t xml:space="preserve">9.  โครงการวันปิยะมหาราช  23  ตุลาคม  </t>
  </si>
  <si>
    <t xml:space="preserve">13.  โครงการวันท้องถิ่นไทย  </t>
  </si>
  <si>
    <t xml:space="preserve">ใช้งานได้ตามปกติ   </t>
  </si>
  <si>
    <t xml:space="preserve">1. จัดซื้อเก้าอี้ พนักพิง </t>
  </si>
  <si>
    <t xml:space="preserve">3.1.2  ประเภทครุภัณฑ์คอมพิวเตอร์  </t>
  </si>
  <si>
    <t xml:space="preserve">1. เครื่องคอมพิวเตอร์ </t>
  </si>
  <si>
    <t>เพื่อจ่ายเป็นค่าจัดซื้อเครื่องคอมพิวเตอร์  ซึ่งมีคุณสมบัติพื้นฐานตามมาตรฐานครุภัณฑ์</t>
  </si>
  <si>
    <t>คุณลักษณะพื้นฐาน</t>
  </si>
  <si>
    <t xml:space="preserve">  -  มีหน่วยประมวลผลกลาง (CPU) ไม่น้อยกว่า 4 แกน หลัก (4 core) หรือ 8 แกนเสมือน </t>
  </si>
  <si>
    <t xml:space="preserve">  -  มีหน่วยจัดเก้บข้อมูล (Hard Disk) หรือ SATA หรือ ดีกว่า ขนาดความจุไม่น้อยกว่ 1 TB</t>
  </si>
  <si>
    <t xml:space="preserve">  -  มี DVD-RW หรือ ดีกว่า จำนวน 1 หน่วย</t>
  </si>
  <si>
    <t xml:space="preserve">  -  มีช่องเชื่อมต่อระบบเครือข่าย ( Network Interface) แบบ 10/100/1000 Base-T หรือ</t>
  </si>
  <si>
    <t xml:space="preserve">  -  มีแป้นพิมพ์และเมาส์</t>
  </si>
  <si>
    <t xml:space="preserve">  -  มีจอภาพแบบ (LCD)  หรือดีกว่า มี  Contrast Ratio ไม่น้อยกว่า 600:1 และมีขนาด</t>
  </si>
  <si>
    <t xml:space="preserve">             1GB หรือ    </t>
  </si>
  <si>
    <t xml:space="preserve">                    จำนวน 1 หน่วย</t>
  </si>
  <si>
    <t xml:space="preserve">                    ไม่น้อยกว่า 18.5 นิ้ว จำนวน 1 หน่วย</t>
  </si>
  <si>
    <t xml:space="preserve">                    ดีกว่า  จำนวน ไม่น้อยกว่า 1 ช่อง</t>
  </si>
  <si>
    <t>ค่าวัสดุ  อุปกรณ์  ค่าเอกสาร ค่าสื่อประชาสัมพันธ์และค่าใช้จ่ายอื่นๆ  ที่จำเป็นในงานนี้</t>
  </si>
  <si>
    <t xml:space="preserve">สามารถใช้งานได้ตามปกติ  </t>
  </si>
  <si>
    <t xml:space="preserve">2.3.2  ประเภทวัสดุยานพาหนะและขนส่ง </t>
  </si>
  <si>
    <t xml:space="preserve">2.3.3  ประเภทวัสดุเชื้อเพลิงและหล่อลื่น   </t>
  </si>
  <si>
    <t xml:space="preserve">2.3.4  ประเภทวัสดุโฆษณาและเผยแพร่  </t>
  </si>
  <si>
    <t>11.  โครงการติดตามและประเมินผลแผนเทศบาล</t>
  </si>
  <si>
    <t xml:space="preserve">เพื่อจ่ายเป็นเงินเพิ่มอื่นๆ เช่น เงินเพิ่มพิเศษสำหรับการสู้รบ (พ.ส.ร.) ฯลฯ รวม 12 เดือน </t>
  </si>
  <si>
    <t xml:space="preserve">เพื่อให้สามารถใช้งานได้ตามปกติ </t>
  </si>
  <si>
    <t>ค่าซ่อมแซมทรัพย์สิน   ครุภัณฑ์ต่างๆ   ค่าบำรุงรักษาทรัพย์สิน ฯลฯ  รวมถึงค่าใช้จ่ายที่ชำระพร้อมกัน</t>
  </si>
  <si>
    <t>เช่น  ค่าขนส่ง  ค่าภาษี  ค่าประกันภัย  ค่าติดตั้ง  เป็นต้น</t>
  </si>
  <si>
    <t>1.1.2  ประเภทเงินเพิ่มต่างๆ ของพนักงานจ้าง</t>
  </si>
  <si>
    <t>1.1.3  ประเภทเงินเพิ่มต่างๆ ของพนักงานจ้าง</t>
  </si>
  <si>
    <t>1.1.4  ประเภทเงินอื่นๆ</t>
  </si>
  <si>
    <t xml:space="preserve">เงินเพิ่มต่างๆ ของพนักงานจ้างทั่วไป จำนวน  16  อัตรา  รวม 12  เดือน </t>
  </si>
  <si>
    <t>1.1.5  ประเภทเงินเพิ่มต่างๆ ของพนักงานจ้าง</t>
  </si>
  <si>
    <t>เพื่อจ่ายเป็นเงินเดือนของลูกจ้างประจำในสังกัด  พร้อมเงินปรับปรุงเงินเดือน  จำนวน 1 อัตรา</t>
  </si>
  <si>
    <t>จำนวน  2  ตำแหน่ง  2  อัตรา รวม 12  เดือน</t>
  </si>
  <si>
    <t>รวม 12 เดือน  และพนักงานจ้างทั่วไป 16  อัตรา  รวม 12 เดือน</t>
  </si>
  <si>
    <t>เพื่อจ่ายเป็นเงินเพิ่มการครองชีพชั่วคราวของพนักงานจ้างตามภารกิจ  จำนวน 3  อัตรา  และ</t>
  </si>
  <si>
    <t xml:space="preserve">เพื่อให้สามารถใช้งานได้ตามปกติ  </t>
  </si>
  <si>
    <t>โรคไข้เลือดออกฯลฯ โดยจ่ายเป็นค่าป้ายประชาสัมพันธ์  ค่าวัสดุอุปกรณ์ในการณรงค์หรือป้องกัน</t>
  </si>
  <si>
    <t>และค่าใช้จ่ายอื่นๆที่จำเป็นในงานนี้</t>
  </si>
  <si>
    <t>1.  โครงการป้องกันและควบคุมโรคติดต่อ</t>
  </si>
  <si>
    <t>2.  โครงการใช้ประโยชน์จากขยะ</t>
  </si>
  <si>
    <t>3.  โครงการอบรมให้ความรู้เรื่องผลกระทบสิ่งแวดล้อมต่อสุขภาพ</t>
  </si>
  <si>
    <t>เพื่อจ่ายเป็นค่าใช้จ่ายการจัดอบรมการให้ความรู้ผลกระทบสิ่งแวดล้อมต่อสุขภาพ  จัดกิจกรรม</t>
  </si>
  <si>
    <t>ค่าใช้จ่ายอื่นที่จัดอบรม จำเป็นสำหรับงานนี้</t>
  </si>
  <si>
    <t>ทรัพยากรธรรมชาติและสิ่งแวดล้อม  แนวทางการพัฒนาที่  3  การส่งเสริมและสนับสนุนการปรับปรุง</t>
  </si>
  <si>
    <t xml:space="preserve">1.  โครงการอบรมและศึกษาดูงาน คณะผู้บริหาร สมาชิกสภา ผู้นำชุมชน </t>
  </si>
  <si>
    <t>การจัดการบริหารงานที่ดี  เพิ่มประสิทธิภาพและเพิ่มศักยภาพการปฏิบัติงาน กลุ่มส่งเสริมอาชีพ</t>
  </si>
  <si>
    <t>ประกอบการอบรม  และค่าใช้จ่ายอื่นๆ ที่จำเป็นสำหรับงานนี้</t>
  </si>
  <si>
    <t>เป็นค่าสัมนาคุณวิทยากร   ค่าวัสดุใช้สอย   ค่าอาหารเครื่องดื่ม  ค่าที่พัก   ค่าพาหนะ ค่าเอกสาร</t>
  </si>
  <si>
    <t xml:space="preserve">เพื่อจ่ายเป็นค่าใช้จ่ายในการจัดอบรมด้านอาชีพต่างๆ ให้กับประชาชนและผู้สนใจ </t>
  </si>
  <si>
    <t xml:space="preserve">อาหารว่างและเครื่องดื่ม  รวมถึงค่าใช้จ่ายอื่นที่จำเป็นการฝึกอบรม สำหรับงานนี้ </t>
  </si>
  <si>
    <t>ค่าของรางวัล  และค่าใช้จ่ายอื่นๆ  ที่จำเป็นสำหรับงานนี้</t>
  </si>
  <si>
    <t>เพื่อจ่ายเป็นค่าใช้จ่ายโครงการเทศบาลน่าอยู่  ในการจัดกิจกรรมต่างๆ จัดประกวด</t>
  </si>
  <si>
    <t>และค่าใช้จ่ายอื่นๆ   ที่จำเป็นสำหรับงานนี้</t>
  </si>
  <si>
    <t xml:space="preserve">6.  โครงการปรองดองสมานฉันฑ์   </t>
  </si>
  <si>
    <t>ของคณะผู้บริหาร สมาชิกสภาเทศบาล ผู้นำชุมชน  กรรมการชุมชน  ชุมชน กลุ่มอาชีพ  กลุ่มสตรี</t>
  </si>
  <si>
    <t>เด็กเยาวชนของเทศบาล  และทัศนศึกษาดูงานองค์กรที่ประสบผลสำเร็จในการพัฒนา  ของด้าน</t>
  </si>
  <si>
    <t xml:space="preserve">ในเขตเทศบาล เช่น  ค่าสัมนาคุณวิทยากร ค่าวัสดุอุปกรณ์สาธิต คู่มือในการฝึกอบรม ค่าอาหาร   </t>
  </si>
  <si>
    <t xml:space="preserve">เพื่อจ่ายเป็นค่าใช้จ่ายในการจัดงานเทศกาลมะม่วง  และของดีเนินมะปราง   เช่น </t>
  </si>
  <si>
    <t xml:space="preserve">การตกแต่งขบวนรถแห่ ค่าใช้จ่ายในการประกวดมะม่วง ค่าเครื่องดื่ม การแสดง ดนตรีเวทีกลาง   </t>
  </si>
  <si>
    <t>และบริการต่าง ๆ  แนวทางการพัฒนาที่  1  การส่งเสริมและสนับสนุนการจัดกิจกรรมเกี่ยวกับ</t>
  </si>
  <si>
    <t>วัสดุ  ค่าวิทยากร เอกสารประกอบ ค่าอาหาร  เครื่องดื่ม และค่าใช้จ่ายอื่นๆ  ที่จำเป็นสำหรับงานนี้</t>
  </si>
  <si>
    <t>เพื่อจ่ายเป็นค่าใช้จ่ายโครงการปรองดองสมานฉันท์ของเทศบาลการจัดกิจกรรมต่างๆ</t>
  </si>
  <si>
    <t>กิจกรรมนันทนาการ  ให้ประชาชนมีส่วนร่วมความสามัคคีของคนในชุมชน   เช่น   เป็นค่าอุปกรณ์</t>
  </si>
  <si>
    <t>ประกันสังคม ด่วน ที่ รง 0604/ว 949 ลงวันที่ 17 พฤศจิกายน 2546 ในอัตราร้อยละ 5 ของค่าจ้างและ</t>
  </si>
  <si>
    <t xml:space="preserve">ที่ มท 0313.4 / ว 3889  ลงวันที่  29  พฤศจิกายน  2538  เป็นรายปี  ในอัตราร้อยละ  เศษหนึ่งส่วนหก </t>
  </si>
  <si>
    <t>ของรายรับจริง  ในปีที่ล่วงมาแล้ว  ( ไม่รวมเงินกู้  เงินจ่ายจากเงินสะสม และเงินอุดหนุนทุกประเภท )</t>
  </si>
  <si>
    <t xml:space="preserve">ที่ มท  0891.3 / ว 1110  ลงวันที่  3 เมษายน  2550  </t>
  </si>
  <si>
    <t>ตั้งจ่ายเป็นเงินสมทบกองทุนบำเหน็จบำนาญเพื่อช่วยเหลือแก่  พนักงานเทศบาล  2% ของ</t>
  </si>
  <si>
    <t>กระทรวง  ฉบับที่ 4 (พ.ศ.2542 ) ออกตามพระราชบัญญัติบำเหน็จบำนาญข้าราชการส่วนท้องถิ่น พ.ศ.</t>
  </si>
  <si>
    <t>1.  โครงการแข่งขันกีฬาท้องถิ่นสัมพันธ์</t>
  </si>
  <si>
    <t>2.  โครงการกีฬาสัมพันธ์ของศูนย์พัฒนาเด็กเล็กเทศบาลตำบลเนินมะปราง</t>
  </si>
  <si>
    <t>สนับสนุนสร้างความสัมพันธ์ไมตรี  เป็นค่าวัสดุอุปกรณ์   ค่าของรางวัลการแข่งขัน  ค่าจัดสถานที่</t>
  </si>
  <si>
    <t>เพื่อจ่ายเป็นค่าใช้จ่ายการแข่งขันกีฬาเชื่อมความสัมพันธ์ ขององค์กรปกครองส่วน</t>
  </si>
  <si>
    <t xml:space="preserve">ท้องถิ่น  8 แห่ง  ให้คณะผู้บริหาร สมาชิกสภาเทศบาล  พนักงานเทศบาล  พนักงานจ้าง  ชุมชน   </t>
  </si>
  <si>
    <t>ประกอบ  และค่าใช้จ่ายอื่นๆ ที่จำเป็นสำหรับงานนี้</t>
  </si>
  <si>
    <t xml:space="preserve">3.  โครงการแข่งขันกีฬาชุมชนสัมพันธ์ </t>
  </si>
  <si>
    <t>เพื่อจ่ายเป็นค่าใช้จ่ายการจัดการแข่งขันกีฬาชุมชนสัมพันธ์สร้างความสามัคคีให้กับ</t>
  </si>
  <si>
    <t>ชุมชุม คณะผู้บริหาร  สมาชิกสภาเทศบาล  พนักงานเทศบาล  พนักงานจ้าง  ผู้นำชุมชน ชุมชน</t>
  </si>
  <si>
    <t>กำนัน  ผู้ใหญ่บ้าน  หน่วยงานอื่น พื้นที่เขตเทศบาลตำบลเนินมะปราง  เป็นค่า ของรางวัล  วัสดุ</t>
  </si>
  <si>
    <t>อุปกรณ์  ค่าอาหาร  ค่าเครื่องดื่ม  ค่าจัดสถานที่ และค่าใช้จ่ายอี่นๆ ที่จำเป็นสำหรับงานนี้</t>
  </si>
  <si>
    <t>เทศบาลตำบลเนินมะปรางและศูนย์พัฒนาเด็กเล็ก มีพื้นที่ใกล้เคียง เพื่อเสริมสร้างพัฒนาการเด็ก</t>
  </si>
  <si>
    <t xml:space="preserve">เพื่อจ่ายเป็นค่าใช้จ่ายการจัดกิจกรรมส่งเสริมประเพณีสงกรานต์ รดน้ำขอพรผู้สูงอายุ </t>
  </si>
  <si>
    <t>กิจกรรมการประกวดแข่งขัน  กิจกรรมนันทนาการ   กิจกรรมให้ความรู้การดูแลสุขภาพผู้สูงวัย และ</t>
  </si>
  <si>
    <t>การประกวดต่างๆ  เช่น  ขบวนแห่  ประกวดนางนพมาศ  ฯลฯ  เป็นค่าของรางวัล  ค่าจัดสถานที่</t>
  </si>
  <si>
    <t>การจัดสถานที่  ค่าสัมนาคุณวิทยากร   ค่าของรางวัล   และค่าใช้จ่ายอื่น ๆ  ที่จำเป็นสำหรับงานนี้</t>
  </si>
  <si>
    <t>ค่าพลุ  ค่าวัสดุ  อุปกรณ์  สื่อประชาสัมพันธ์  และค่าใช้จ่ายอื่นๆ  ที่จำเป็นสำหรับงานนี้</t>
  </si>
  <si>
    <t>เพื่อจ่ายเป็นค่าใช้จ่ายตามโครงการแห่เทียนเข้าพรรษา เช่น ค่าเทียนพรรษา ค่าใช้สอย</t>
  </si>
  <si>
    <t>วัสดุ  อุปกรณ์  และค่าใช้จ่ายอื่น ๆ ที่จำเป็นสำหรับงานนี้</t>
  </si>
  <si>
    <t xml:space="preserve">เพื่อจ่ายเป็นค่าใช้จ่ายตามโครงการวันวิสาขบูชา   เช่น  พิธีกรรมทางศาสนา  วัสดุ </t>
  </si>
  <si>
    <t>อุปกรณ์  และ ค่าใช้จ่ายอื่นๆที่จำเป็นสำหรับงานนี้</t>
  </si>
  <si>
    <t>เพื่อจ่ายเป็นค่าใช้จ่ายกิจกรรมบวงสรวงศาลเจ้าพ่อแสนเมือง กิจกรรมแห่ปราสาทผึ้ง</t>
  </si>
  <si>
    <t>ในวันขึ้น 15 ค่ำ เดือน 11 ของทุกปี  เช่น  ค่าจัดขบวนแห่  วัสดุอุปกรณ์  ค่าใช้สอย และค่าใช้จ่าย</t>
  </si>
  <si>
    <t>อื่น ๆ ที่จำเป็นสำหรับงานนี้</t>
  </si>
  <si>
    <t>จิตทำนุบำรุงพระพุทธศาสนาและศาสนาอื่น ๆ  เพื่อให้มีบทบาทสำคัญในการปลูกฝังให้ประชาชน</t>
  </si>
  <si>
    <t xml:space="preserve">เพื่อจ่ายเป็นค่าใช้จ่ายตามโครงการเทศน์มหาชาติ  ประจำปี 2558  เช่น  ค่าพิมพ์ฎีกา </t>
  </si>
  <si>
    <t>ศิลปวัฒนธรรมและภูมิปัญญาท้องถิ่น   แนวทางการพัฒนาที่ 5  การให้ความอุปถัมภ์คุ้มครองและ</t>
  </si>
  <si>
    <t xml:space="preserve">เข้าใจและนำหลักธรรมของศาสนามาใช้ในการเสริมสร้างคุณธรรมและการพัฒนาคุณภาพชีวิต </t>
  </si>
  <si>
    <t>ทำนุบำรุงพระพุทธศาสนาและศาสนาอื่น ๆ   เพื่อให้มีบทบาทสำคัญในการปลูกฝังให้ประชาชน</t>
  </si>
  <si>
    <t>ทำนุบำรุงพระพุทธศาสนาและศาสนาอื่น ๆ  เพื่อให้มีบทบาทสำคัญในการปลูกฝังให้ประชาชน</t>
  </si>
  <si>
    <t>ศิลปวัฒนธรรมและภูมิปัญญาท้องถิ่น แนวทางการพัฒนาที่ 5 การให้ความอุปถัมภ์คุ้มครองและ</t>
  </si>
  <si>
    <t xml:space="preserve">2.1.1  ประเภทค่าตอบแทนการปฏิบัติงานนอกเวลาราชการ  </t>
  </si>
  <si>
    <t xml:space="preserve">2.1.3  ประเภทเงินตอบแทนอื่นสำหรับพนักงานส่วนท้องถิ่นเป็นกรณีพิเศษ </t>
  </si>
  <si>
    <t>3.  โครงการอ้อมอกแม่</t>
  </si>
  <si>
    <t>4.  โครงการสนับสนุนค่าใช้จ่ายการบริหารสถานศึกษา (อาหารกลางวันศูนย์เด็กเล็ก</t>
  </si>
  <si>
    <t>5.  โครงการพัฒนาเด็กเล็กรอบด้านอย่างสมดุล</t>
  </si>
  <si>
    <t>วิทยากร  ค่าวัสดุอุปกรณ์  และค่าใช้จ่ายอื่นๆ  ที่จำเป็นในงานนี้</t>
  </si>
  <si>
    <t xml:space="preserve">เพื่อจ่ายเป็นค่าใช้จ่ายตามโครงการวันเยาวชนแห่งชาติ  เช่น ค่าจัดสถานที่ ค่าสัมนาคุณ  </t>
  </si>
  <si>
    <t>คุณภาพชีวิตเด็ก เยาวชน สตรี ผู้สูงอายุ คนพิการ ผู้ด้อยโอกาส ผู้ช่วยเหลือตนเองไม่ได้และผู้ยากจน</t>
  </si>
  <si>
    <t>เทศบาลตำบลเนินมะปราง จำนวน  280 วันๆละ  20 บาท ตามแนวทางหนังสือกระทรวงมหาดไทย</t>
  </si>
  <si>
    <t>เพื่อจ่ายเป็นค่าใช้จ่ายตามโครงการป้องกันและควบคุมโรคติดต่อ   ได้แก่   โรคไข้หวัดนก</t>
  </si>
  <si>
    <t>เพื่อจ่ายเป็นค่าใช้จ่ายตามโครงการอบรมให้ความรู้การใช้ประโยชน์จากขยะสด  เช่น  ค่าวัสดุ</t>
  </si>
  <si>
    <t>อุปกรณ์ และค่าใช้จ่ายอื่น ๆ ที่จำเป็นในงานนี้</t>
  </si>
  <si>
    <t>ธรรมชาติและสิ่งแวดล้อม   แนวทางการพัฒนาที่  2  การส่งเสริมและสนับสนุนให้มีระบบการกำจัด</t>
  </si>
  <si>
    <t xml:space="preserve">แนวทางการพัฒนาที่ 2 การส่งเสริมและสนับสนุนการจัดกิจกรรมโครงการเพื่อแก้ไขปัญหาความยากจน </t>
  </si>
  <si>
    <t>เพื่อจ่ายเป็นค่าบำรุงรักษาและซ่อมแซมทรัพย์สิน   เพื่อให้สามารถใช้งานได้ตามปกติ   เช่น</t>
  </si>
  <si>
    <t xml:space="preserve">เพื่อจ่ายเป็นค่าวัสดุต่างๆ ที่จำเป็นต้องใช้ในสำนักงาน  เช่น  กระดาษ  ผ้าสำลี  ธงชาติ  ของใช้ </t>
  </si>
  <si>
    <t>เพื่อจ่ายเป็นค่าวัสดุโฆษณาและเผยแพร่ เช่น  กระเป๋าใส่กล้อง   เมมโมรี่การ์ด  เป็นต้น</t>
  </si>
  <si>
    <t>เพื่อจ่ายเป็นค่าเสื้อ  กางเกง  ผ้า  รองเท้าบู๊ท  หมวก  ถุงมือ  ฯลฯ  เกี่ยวกับการปฏิบัติงาน</t>
  </si>
  <si>
    <t>เพื่อจ่ายเป็นค่าวัสดุอื่นๆ  ที่ไม่เข้ากับวัสดุประเภทอื่น  เช่น   มิเตอร์น้ำ ถังขยะ เป็นต้น</t>
  </si>
  <si>
    <t>ด่วนที่สุด  ที่  มท  0893.3/ ว 3149  ลงวันที่  5  มิถุนายน  2558</t>
  </si>
  <si>
    <t>ลงวันที่  5  มิถุนายน  2558</t>
  </si>
  <si>
    <t>2  ตำแหน่ง  2  อัตรา รวม 12 เดือน</t>
  </si>
  <si>
    <t>เพื่อจ่ายเป็นค่าจ้าง ให้แก่พนักงานจ้างทั่วไป  จำนวน  1   อัตรา รวม 12 เดือน</t>
  </si>
  <si>
    <t xml:space="preserve">2.1.2  ประเภทเงินช่วยเหลือการศึกษาบุตร  </t>
  </si>
  <si>
    <t>เช่น ค่าซ่อมแซมทรัพย์สิน  ครุภัณฑ์ต่างๆ  ค่าบำรุงรักษาทรัพย์สิน  ฯลฯ  ที่อยู่ในความดูแลของ</t>
  </si>
  <si>
    <t xml:space="preserve">ของเทศบาล  เพื่อให้สามารถใช้งานได้ตามปกติ </t>
  </si>
  <si>
    <t>ที่จำเป็นสำหรับใช้ในงานการศึกษา</t>
  </si>
  <si>
    <t xml:space="preserve">2.3.5  ประเภทวัสดุวิทยาศาสตร์หรือการแพทย์ </t>
  </si>
  <si>
    <t xml:space="preserve">2.3.6  ประเภทวัสดุการเกษตร   </t>
  </si>
  <si>
    <t xml:space="preserve">2.3.7  ประเภทวัสดุโฆษณาและเผยแพร่   </t>
  </si>
  <si>
    <t xml:space="preserve">2.3.8  ประเภทวัสดุเครื่องแต่งกาย   </t>
  </si>
  <si>
    <t xml:space="preserve">2.3.9  ประเภทวัสดุกีฬา </t>
  </si>
  <si>
    <t xml:space="preserve">2.3.10  ประเภทวัสดุคอมพิวเตอร์  </t>
  </si>
  <si>
    <t>เพื่อจ่ายเป็นค่าวัสดุก่อสร้าง  เช่น  น้ำมันทาไม้  แปรงทาสี  กระเบื้อง ปูนขาว  ค้อน  เป็นต้น</t>
  </si>
  <si>
    <t>เพื่อจ่ายเป็นค่าจัดซื้อวัสดุวิทยาศาสตร์และการแพทย์  เช่น  แอลกอฮอล์  ถุงมือ  น้ำยาต่างๆ</t>
  </si>
  <si>
    <t>อาหารสัตว์  พันธุ์พืช  ปุ๋ย  วัสดุเพาะชำ  จอบ  ผ้าใบ  หน้ากากป้องกันพลาสติก  เป็นต้น</t>
  </si>
  <si>
    <t>เพื่อจ่ายเป็นค่าวัสดุเครื่องแต่งกาย  เช่น  หมวก  เสื้อ กางเกง  รองเท้า หมวก  เป็นต้น</t>
  </si>
  <si>
    <t>3.1.2  ประเภทครุภัณฑ์ไฟฟ้าและวิทยุ</t>
  </si>
  <si>
    <t xml:space="preserve">1.  เครื่องเล่น ซีดี / วีซีดี  </t>
  </si>
  <si>
    <t xml:space="preserve">1.  จัดซื้อโทรทัศน์  แอล อี ดี </t>
  </si>
  <si>
    <t>เพื่อจ่ายเป็นรายจ่ายเพื่อให้มาซึ่งที่ดินและหรือสิ่งก่อสร้างรวมถึงสิ่งต่างๆ  ที่ติดตรึงกับที่ดิน</t>
  </si>
  <si>
    <t>และหรือสิ่งก่อสร้าง โดยมีลักษณะอย่างใดอย่างหนึ่ง เพื่อประกอบขึ้นใหม่ ดัดแปลง ต่อเติมหรือปรับปรุง</t>
  </si>
  <si>
    <t>สิ่งก่อสร้างให้มีมูลค่าเพิ่มขึ้น</t>
  </si>
  <si>
    <t>เพื่อจ่ายเป็นค่าใช้จ่ายตามโครงการวันเด็กแห่งชาติ   เช่น   ค่าของรางวัล   ค่าจัดตกแต่ง</t>
  </si>
  <si>
    <t>สถานที่  ค่าวัสดุ   อุปกรณ์   สื่อประชาสัมพันธ์  และค่าใช้จ่ายอื่นๆ  จำเป็นสำหรับงานนี้</t>
  </si>
  <si>
    <t xml:space="preserve">ตำบลเนินมะปราง  และเด็กนักเรียนชั้นอนุบาลถึงชั้นประถมศึกษาปีที่ 6 โรงเรียนบ้านเนินมะปราง  </t>
  </si>
  <si>
    <t xml:space="preserve">ตามแนวทางหนังสือกระทรวงมหาดไทย  ด่วนที่สุด ที่  มท 0893.3 / ว 3149  ลงวันที่  5  มิถุนายน </t>
  </si>
  <si>
    <t>เพื่อจ่ายเป็นค่าจัดซื้อโทรทัศน์ แอล อี ดี  ระดับความละเอียดจอภาพ 1920X1080 พิกเซล</t>
  </si>
  <si>
    <t>12  เดือน</t>
  </si>
  <si>
    <t>เพื่อจ่ายเป็นค่าจ้าง  ให้แก่พนักงานจ้างตามภารกิจ  จำนวน  2  อัตรา  รวม 12 เดือน</t>
  </si>
  <si>
    <t>เพื่อจ่ายเป็นค่าใช้จ่ายการดำเนินการตามโครงการติดตามและประเมินผลแผนพัฒนาเทศบาล</t>
  </si>
  <si>
    <t>เพื่อจ่ายชดใช้ค่าเสียหายหรือสินไหมทดแทนให้แก่ผู้เสียหาย กรณีเกิดอุบัติเหตุกับจากเทศบาล</t>
  </si>
  <si>
    <t xml:space="preserve">นายกเทศมนตรี   สมาชิกสภาเทศบาล   พนักงานเทศบาล   ลูกจ้างประจำ   พนักงานจ้างของเทศบาลฯ </t>
  </si>
  <si>
    <t xml:space="preserve">เช่น  คณะกรรมการจัดซื้อจัดจ้าง    และคณะกรรมการตรวจการจ้าง    ผู้ควบคุมงานที่ปฏิบัติงาน   ให้แก่ </t>
  </si>
  <si>
    <t xml:space="preserve">เพื่อจ่ายเป็นค่าตอบแทนอื่น ๆ   ค่าตอบแทนรายเดือน   ค่าตอบแทนนอกจากเงินดือน </t>
  </si>
  <si>
    <t>เพื่อจ่ายเป็นค่าใช้จ่ายโครงการป้องกันอัคคีภัยในสถานศึกษาเขตเทศบาลตำบลเนินมะปราง</t>
  </si>
  <si>
    <t>เพื่อให้บุคลากร ผู้ปกครอง เด็กนักเรียน ได้รับความรู้การป้องกันอัคคีภัยและระงับเหตุไฟไหม้ เป็นค่า</t>
  </si>
  <si>
    <t>สัมนาคุณวิทยากร  วัสดุอุปกรณ์  ค่าอาหาร  เครื่องดื่ม  รวมถึงค่าใช้จ่ายอื่นๆ ที่จำเป็นสำหรับงานนี้</t>
  </si>
  <si>
    <t>เพื่อจ่ายเป็นเงินเพิ่มการครองชีพชั่วคราวของพนักงานจ้างตามภารกิจ  จำนวน  1 อัตรา</t>
  </si>
  <si>
    <t xml:space="preserve">0313.4 / ว 1452   ลงวันที่  27  พฤษภาคม   2541 </t>
  </si>
  <si>
    <t>ประปา ค่าติดตั้งไฟฟ้าฯลฯ ค่าจ้างเหมาบริการบุคคลภายนอก ตามหนังสือกระทรวงมหาดไทย ที่ มท</t>
  </si>
  <si>
    <t>เพื่อจ่ายเป็นค่าเบี้ยเลี้ยง  ค่าพาหนะ  ค่าเช่าที่พักและค่าใช้จ่ายอื่นในการเดินทางไปราชการ</t>
  </si>
  <si>
    <t>หรืออบรมสัมมนาของพนักงานเทศบาล ลูกจ้างประจำ พนักงานจ้างของเทศบาล หรือเจ้าหน้าที่ที่ช่วย</t>
  </si>
  <si>
    <t>เพื่อจ่ายเป็นค่าวัสดุก่อสร้าง  เช่น ทราย  ตะปู ท่อประปา ข้อต่อประปา  ฯลฯ ที่เกี่ยวกับ</t>
  </si>
  <si>
    <t>เพื่อจ่ายเป็นค่าจัดซื้อวัสดุการเกษตร เช่น  สารเคมีป้องกันและกำจัดศัตรูพืชและสัตว์  วัสดุ</t>
  </si>
  <si>
    <t>เพาะชำ  พันธุ์พืช  ปุ๋ย    เป็นต้น</t>
  </si>
  <si>
    <t>พร้อมกัน เช่น  ค่าขนส่ง  ค่าภาษี  ค่าประกันภัย  ค่าติดตั้งเป็นต้น</t>
  </si>
  <si>
    <t>ค่าซ่อมแซมทรัพย์สิน   ครุภัณฑ์ต่างๆ   ค่าบำรุงรักษาทรัพย์สิน  ฯลฯ   รวมถึงค่าใช้จ่ายที่ต้องชำระ</t>
  </si>
  <si>
    <t>เพื่อจ่ายเป็นค่าใช้จ่ายตามโครงการเทศน์มหาชาติ  ประจำปี 2558 เช่น ค่าพิมพ์ฎีกา</t>
  </si>
  <si>
    <t>ของเจ้าหน้าที่ท้องถิ่น  (ฉบับที่  2)  พ.ศ.2558</t>
  </si>
  <si>
    <t>พ.ศ.  2558</t>
  </si>
  <si>
    <t xml:space="preserve">เบิกได้ตามระเบียบกระทรวงมหาดไทยว่าด้วยค่าใช้จ่ายเดินทางไปราชการของเจ้าหน้าที่ท้องถิ่น  (ฉบับที่  2) </t>
  </si>
  <si>
    <t>เพื่อเป็นค่าใช้จ่ายตามโครงการการรณรงค์จัดกิจกรรม การป้องกันและแก้ไขปัญหาอุบัติเหตุ</t>
  </si>
  <si>
    <t>3.1.3 ประเภทครุภัณฑ์โฆษณาและเผยแพร่</t>
  </si>
  <si>
    <t xml:space="preserve">     </t>
  </si>
  <si>
    <t>3.2  หมวดค่าที่ดินและสิ่งก่อสร้าง</t>
  </si>
  <si>
    <t>3.2.1  ค่าบำรุงรักษาและปรับปรุงที่ดินและสิ่งก่อสร้าง</t>
  </si>
  <si>
    <t>เพื่อจ่ายเป็นค่าใช้จ่ายตามโครงการอ้อมอกแม่  เช่น  ค่าจัดสถานที่  ค่าใช้สอยและอื่นๆ</t>
  </si>
  <si>
    <t>มหาดไทย ว่าด้วยค่าใช้จ่ายในการเดินทางไปราชการของเจ้าหน้าที่ท้องถิ่น  (ฉบับที่  2)  พ.ศ.2558</t>
  </si>
  <si>
    <t xml:space="preserve">  -  มีหน่วยประมวลผลเพื่อแสดงภาพ โดยมีคุณลักษณะอย่างใดอย่างหนึ่ง หรือดีกว่า ดังนี้</t>
  </si>
  <si>
    <t>มหาดไทยว่าด้วยค่าใช้จ่ายในการเดินทางไปราชการของเจ้าหน้าที่ท้องถิ่น  (ฉบับที่  2) พ.ศ. 2558</t>
  </si>
  <si>
    <t>เพื่อจ่ายเป็นค่าวัสดุโฆษณาและเผยแพร่ เช่น ฟิล์ม ล้างอัดขยายรูป  เมมโมรี่การ์ด  เป็นต้น</t>
  </si>
  <si>
    <t>เพื่อจ่ายเป็นค่าอุปกรณ์ทางการกีฬา เช่น ห่วงยาง ลูกฟุตบอล ปิงปอง นกหวีด  เป็นต้น</t>
  </si>
  <si>
    <t>เพื่อจ่ายเป็นค่าใช้จ่ายการเลือกตั้งของเทศบาล กรณีตำแหน่งว่าง กรณีคณะกรรมการเลือกตั้ง</t>
  </si>
  <si>
    <t>สั่งให้มีการเลือกตั้งใหม่ฯลฯ  รวมถึงเป็นค่าใช้จ่ายการรณรงค์ ขอความร่วมมือในการประชาสัมพันธ์ หรือ</t>
  </si>
  <si>
    <t>การให้ข้อมูลข่าวสารแก่ประชาชนให้ทราบถึงสิทธิและหน้าที่ การมีส่วนร่วมทางการเมืองในการเลือกตั้งฯ</t>
  </si>
  <si>
    <t>เพื่อจ่ายเป็นค่าใช้จ่ายในโครงการเทศบาลเคลื่อนที่จัดอบรมให้ความรู้เกี่ยวกับกฏหมายต่างๆ</t>
  </si>
  <si>
    <t>เพื่อจ่ายเป็นค่าใช้จ่ายตามโครงการเพิ่มพัฒนาศักยภาพการปฏิบัติงานของ อสม.เช่นค่าอาหาร</t>
  </si>
  <si>
    <t>เครื่องดื่ม   วัสดุอุปกรณ์และค่าใช้จ่ายอื่นๆ   ที่จำเป็นสำหรับงานนี้</t>
  </si>
  <si>
    <t>รายละเอียดประมาณรายจ่ายงบประมาณรายจ่ายทั่วไป</t>
  </si>
  <si>
    <t>ทำการสำรวจความพึงพอใจ โดยให้หน่วยงานหรือสถาบันที่เป็นกลางทำการสำรวจรายงานผลการปฎิบัติ</t>
  </si>
  <si>
    <t xml:space="preserve">  -  มีหน่วยความจำหลัก (RAM) ชนิด DDR3  หรือดีกว่า  มีขนาดไม่น้อยกว่า 4 GB </t>
  </si>
  <si>
    <t>2552  และการดำเนินการป้องกันและแก้ไขปัญหาอุบัติเหตุจราจรขององค์กรปกครองส่วนท้องถิ่นและ</t>
  </si>
  <si>
    <t>คุ้ม  หมู่บ้าน  ชุมชนที่สะอาดและปรุงภูมิทัศน์สวยงาม  เป็นค่าของรางวัล  วัสดุอุปกรณ์</t>
  </si>
  <si>
    <t>สร้างความปรองสมานฉันท์ ความสามัคคี เป็นค่าวัสดุ อุปกรณ์  ค่าอาหาร เครื่องดื่ม  ค่าเอกสาร</t>
  </si>
  <si>
    <t>เพื่อจ่ายเป็นค่าใช้จ่ายจัดกิจกรรมสนับสนุนส่งเสริมวัฒนธรรม  ประเพณีลอยกระทง</t>
  </si>
  <si>
    <t>กรรมการสภาเทศบาล พ.ศ.2554 แก้ไขเพิ่มเติมถึง (ฉบับที่ 2) พ.ศ.2557</t>
  </si>
  <si>
    <t xml:space="preserve">            ไม่น้อยกว่า 1 GB  หรือ</t>
  </si>
  <si>
    <t xml:space="preserve">                              Graphics Processing Unit ที่สามารถใช้หน่วยความจำหลักในการแสดงภาพ</t>
  </si>
  <si>
    <t xml:space="preserve">                             ที่มีความสามารถในการใช้หน่วยความจำหลักในการแสดงภาพขนาดไม่น้อยกว่า 1 GB</t>
  </si>
  <si>
    <t xml:space="preserve">       1)  เป็นแผงวงจรเพื่อแสดงภาพแยกจากแผงวงจรหลักที่มีหน่วยความจำขนาดไม่น้อยกว่า </t>
  </si>
  <si>
    <t xml:space="preserve">       2)  มีหน่วยประมวลผลเพื่อแสดงภาพติดตั้งอยู่ภายในหน่วยประมวลผลกลาง แบบ </t>
  </si>
  <si>
    <t xml:space="preserve">      3)  มีหน่วยประมวลผลเพื่อแสดงภาพติดตั้งอยู่บนแผงวงจรหลักแบบOnboard Graphics</t>
  </si>
  <si>
    <t>ประจำปีงบประมาณ  2560</t>
  </si>
  <si>
    <t>ประมาณการรายจ่ายรวมทั้งสิ้น 40,641,000  บาท จ่ายจากรายได้จัดเก็บเอง หมวดภาษีจัดสรร  และ</t>
  </si>
  <si>
    <t>เพื่อจ่ายเงินประโยชน์ตอบแทนอื่นเป็นกรณีพิเศษ ( โบนัส ) ประจำปี  2559  สำหรับพนักงาน</t>
  </si>
  <si>
    <t>รายละเอียดงบประมาณรายจ่ายทั่วไปประจำปีงบประมาณ พ.ศ.2560</t>
  </si>
  <si>
    <t>เพื่อจ่ายเป็นเงินเดือนพนักงานเทศบาล  พร้อมเงินปรับปรุงเงินเดือนประจำปี  7  ตำแหน่ง</t>
  </si>
  <si>
    <t>7  อัตรา รวม 12 เดือน</t>
  </si>
  <si>
    <t xml:space="preserve">รองปลัดเทศบาล  หัวหน้าสำนักปลัดเทศบาล  และหัวหน้าฝ่ายอำนวยการ  รวม 12 เดือน  </t>
  </si>
  <si>
    <t>งานตามมติและตัวชี้วัด คณะอนุกรรมการประเมินประสิทธิภาพและประสิทธิผลการปฏิบัติราชการแต่งตั้ง</t>
  </si>
  <si>
    <t>คณะกรรมการพิจารณาจ่ายเงินประโยชน์ตอบแทนพิเศษการพิจารณาจ่ายเงินประโยชน์ตอบแทนอื่นเป็น</t>
  </si>
  <si>
    <t>เพื่อจ่ายเป็นช่วยเหลือการศึกษาบุตรของพนักงานเทศบาลและลูกจ้างประจำตามระเบียบที่กำหนด</t>
  </si>
  <si>
    <t>แก่บุคลากรขององค์กรปกครองส่วนท้องถิ่น  ลำดับที่ 1 หน้าที่  84</t>
  </si>
  <si>
    <t>2548 เรื่องการตั้งงบประมาณ การเบิกจ่ายเงินค่ารับรองหรือค่าเลี้ยงรับรองขององค์กรปกครองส่วนท้องถิ่น</t>
  </si>
  <si>
    <t xml:space="preserve">อยู่ในแผนพัฒนาสามปี  (พ.ศ.2560 - 2562)  ยุทธศาสตร์ที่ 8   ด้านการเพิ่มศักยภาพของ </t>
  </si>
  <si>
    <t>องค์กรปกครองส่วนท้องถิ่น  แนวทางการพัฒนาที่  4  การส่งเสริมและสนับสนุนการจัดสวัสดิการต่างๆ</t>
  </si>
  <si>
    <t>อยู่ในแผนพัฒนาสามปี  (พ.ศ.2560 - 2562)  ยุทธศาสตร์ที่  8  ด้านการเพิ่มศักยภาพของ</t>
  </si>
  <si>
    <t>ผลการปฎิบัติงาน  การจัดนิทรรศการ  แข่งขันกีฬาพื้นบ้าน  กิจกรรมทางศาสนาถวายภัตตราหารพระสงฆ์</t>
  </si>
  <si>
    <t xml:space="preserve">เพื่อจ่ายเป็นค่าจ้างให้กับนักเรียน  นักศึกษา ทำงานช่วงปิดภาคเรียนฤดูร้อน รวมถึงเป็นค่าวัสดุ </t>
  </si>
  <si>
    <t>อุปกรณ์ และค่าใช้จ่ายอื่น ๆ ที่จำเป็นสำหรับงานนี้  ตามหนังสือสั่งการกำหนด</t>
  </si>
  <si>
    <t>ธรรมชาติและสิ่งแวดล้อม  แนวทางการพัฒนาที่  7  การส่งเสริมการสนับสนุนการดำเนินการตามโครงการ</t>
  </si>
  <si>
    <t>ปกครองส่วนท้องถิ่น  แนวทางการพัฒนาที่  1  การส่งเสริมการบริหารงานในด้านความมีประสิทธิภาพ</t>
  </si>
  <si>
    <t xml:space="preserve">ความเป็นธรรม  ความโปร่งใส  รวดเร็วและถูกต้องตามกฏหมาย  </t>
  </si>
  <si>
    <t>ลำดับที่  1  หน้า  79  (สำนักปลัดเทศบาล)</t>
  </si>
  <si>
    <t xml:space="preserve">ละ  5,700 บาท </t>
  </si>
  <si>
    <t>2. จัดซื้อโต๊ะทำงาน</t>
  </si>
  <si>
    <t>3. จัดซื้อตู้เก็บเอกสารบานเลื่อนกระจก</t>
  </si>
  <si>
    <t>(8 thread) โดยมีความเร็วสัญญาณนาฬิกาพื้นฐานไม่น้อยกว่า 2.7 GSZ  จำนวน  1 หน่วย</t>
  </si>
  <si>
    <t xml:space="preserve">  -  หน่วยประมวลผลกลาง(CPU) มีหน่วยความจำแบบCache Memory ขนาดไม่น้อยกว่า 6MB</t>
  </si>
  <si>
    <t xml:space="preserve">อยู่ในแผนพัฒนาสามปี (พ.ศ.2560 - 2562) ยุทธศาสตร์ที่ 8  ด้านการเพิ่มศักยภาพการพัฒนา </t>
  </si>
  <si>
    <t>เพื่อจ่ายเป็นค่าจัดซื้อเครื่องคอมพิวเตอร์โน้ตบุ๊ก  ซึ่งมีคุณสมบัติพื้นฐานตามมาตรฐานครุภัณฑ์</t>
  </si>
  <si>
    <t xml:space="preserve">  -  มีหน่วยประมวลผลกลาง (CPU) ไม่น้อยกว่า 2 แกน หลัก (2 core) จำนวน 1 หน่วย โดยมี</t>
  </si>
  <si>
    <t xml:space="preserve">       1)  ในกรณีที่มีหน่วยความจำน  แบบ  Cache Memory  ขนาดไม่น้อยกว่า  2 MB  ต้องมี</t>
  </si>
  <si>
    <t xml:space="preserve">             ความเร็วสัญาณนาฬิกาพื้นฐานไม่น้อกย่า 2.1 GHZและมีหน่วยประมวลผลด้านกราฟิก   </t>
  </si>
  <si>
    <t xml:space="preserve">             (Graphics Processing Uhit) ไม่ร้อยกว่า 8 แกน หรือ</t>
  </si>
  <si>
    <t xml:space="preserve">       2)  ในกรณีที่มีหน่วยความจำ แบบ Cache Memory ขนาดไม่น้อยกว่า 4 MB ต้องมีความเร็ว</t>
  </si>
  <si>
    <t xml:space="preserve">                              สัญญาณนาฬิกาพื้นฐานไม่น้อยกว่า 2.4 GMZ</t>
  </si>
  <si>
    <t xml:space="preserve">  -  มีหน่วยความจำหลัก (RAM) ชนิด DDR3  หรือดีกว่า  มีขนาดไม่น้อยกว่า 8 GB </t>
  </si>
  <si>
    <t xml:space="preserve">  -  มีหน่วยจัดเก้บข้อมูล (Hard Drive)  ขนาดความจุไม่น้อยกว่ 1 TB  จำนวน 1 หน่วย</t>
  </si>
  <si>
    <t xml:space="preserve">  -  มีช่องเชื่อมต่อระบบเครือข่าย ( Network Interface) แบบ 10/100/1000 Base-T หรือดีกว่า</t>
  </si>
  <si>
    <t xml:space="preserve">  -  สามารถใฃ้งานได้ไม่น้อยกว่า  Wi-Fi 802.11b, g, n) และ Bluetooth</t>
  </si>
  <si>
    <t>ลำดับที่ 1 หน้า  81  (สำนักปลัดเทศบาล)</t>
  </si>
  <si>
    <t>ลำดับที่ 1 หน้า  81   (สำนักปลัดเทศบาล)</t>
  </si>
  <si>
    <t>ลำดับที่  6  หน้า  80  (สำนักปลัดเทศบาล)</t>
  </si>
  <si>
    <t>ข่าวสารการจัดซื้อจัดจ้างขององค์กรปกครองส่วนท้องถิ่น  ประจำปีงบประมาณ  2560  เช่น ค่าปรับปรุง</t>
  </si>
  <si>
    <t xml:space="preserve">                      ไม่น้อยกว่า 1 ช่อง</t>
  </si>
  <si>
    <t xml:space="preserve">อยู่ในแผนพัฒนาสามปี (พ.ศ.2560 - 2562) ยุทธศาสตร์ที่ 8 ด้านการเพิมศักยภาพการพัฒนา </t>
  </si>
  <si>
    <t>คุณลักษณะอย่างใดอย่างหนึ่ง หรือดีกว่า  ดังนี้</t>
  </si>
  <si>
    <t>หัวหน้าฝ่ายบริหารงานคลัง  รวม  12  เดือน</t>
  </si>
  <si>
    <t>เพื่อจ่ายเป็นเงินประจำตำแหน่งของพนักงานเทศบาล  ตำแหน่ง  ผู้อำนวยการกองคลัง  และ</t>
  </si>
  <si>
    <t>เพื่อจ่ายเป็นเงินเพิ่มการครองชีพชั่วคราวของพนักงานจ้างตามภารกิจ จำนวน  2 อัตรา  รวม</t>
  </si>
  <si>
    <t>ลำดับที่ 1 หน้า  80  (สำนักปลัดเทศบาล)</t>
  </si>
  <si>
    <t>อยู่ในแผนพัฒนาสามปี (พ.ศ. 2560-2562) ยุทธศาสตร์ที่ 8  ด้านการเพิ่มศักยภาพขององค์กร</t>
  </si>
  <si>
    <t>ปกครองส่วนท้องถิ่น  ลำดับที่  2  หน้า  84  (กองคลัง)</t>
  </si>
  <si>
    <t>ปกครองส่วนท้องถิ่น  ลำดับที่  3   หน้า  85   (กองคลัง)</t>
  </si>
  <si>
    <t xml:space="preserve">อยู่ในแผนพัฒนาสามปี (พ.ศ.2560-2562) ยุทธศาสตร์ที่ 8  ด้านการเพิ่มศักยภาพขององค์กร </t>
  </si>
  <si>
    <t xml:space="preserve">3.1.1  ประเภทครุภัณฑ์คอมพิวเตอร์  </t>
  </si>
  <si>
    <t>รายละเอียดงบประมาณรายจ่ายทั่วไปประจำปีงบประมาณ พ.ศ. 2560</t>
  </si>
  <si>
    <t xml:space="preserve">และบรรเทาสาธารณภัย  จำนวน  2  ตำแหน่ง  2  อัตรา  รวม 12 เดือน  </t>
  </si>
  <si>
    <t xml:space="preserve">เพื่อจ่ายเป็นค่าจ้างของพนักงานจ้างที่ปฏิบัติหน้าที่ที่อยู่ในสังกัด พนักงานตามภารกิจ 3 อัตรา  </t>
  </si>
  <si>
    <t>และพนักงานจ้างทั่วไป 3 อัตรา  รวม 12  เดือน</t>
  </si>
  <si>
    <t>เพื่อจ่ายเป็นเงินเพิ่มการครองชีพชั่วคราวของพนักงานจ้างตามภารกิจ จำนวน  2  อัตรา</t>
  </si>
  <si>
    <t>3.  โครงการฝึกอบรมและทบทวนอาสาสมัครป้องกันภัยฝ่ายพลเรือน  (อปพร.)</t>
  </si>
  <si>
    <t>ค่าสัมมนาคุณวิทยากร  วัสดุอุปกรณ์  เอกสารประกอบการอบรม และค่าใช้จ่ายอื่นๆ  ที่จำเป็นในงานนี้</t>
  </si>
  <si>
    <t>เพื่อจ่ายเป็นค่าใช้จ่ายในการจัดฝึกอบรมและทบทวนอาสาสมัครป้องกันภัยฝ่ายพลเรือน เช่น</t>
  </si>
  <si>
    <t>อยู่ในแผนพัฒนาสามปี  (พ.ศ.2560-2562)  ยุทธศาสตร์ที่  2  ด้านการคมนาคมขนส่งและการ</t>
  </si>
  <si>
    <t>จัดการผังเมือง  แนวทางการพัฒนาที่ 4 การรณรงค์กิจกรรมการป้องกัน การแก้ไขปัญหาอุบัติเหตุและ</t>
  </si>
  <si>
    <t>เพิ่มความปลอดภัยบนท้องถนน  ลำดับที่ 1  หน้า 48  (สำนักปลัดเทศบาล)</t>
  </si>
  <si>
    <t>กรมส่งเสริมการปกครองท้องถิ่น  ด่วนที่สุด ที่ มท 0804.5/ว 1634 ลงวันที่ 22 กันยายน 2557</t>
  </si>
  <si>
    <t>ลงวันที่ 21 ธัวาคม  2550 รวมถึงมาตรในการรักษาความปลอดภัยนักท่องเที่ยว โดยถือตามหนังสือ</t>
  </si>
  <si>
    <t>อยู่ในแผนพัฒนาสามปี  (พ.ศ.2560-2562)  ยุทธศาสตร์ที่ 2 ด้านการคมนาคมขนส่งและการ</t>
  </si>
  <si>
    <t>เพิ่มความปลอดภัยบนท้องถนน  ลำดับที่ 2  หน้า 48  (สำนักปลัดเทศบาล)</t>
  </si>
  <si>
    <t>การช่วยเหลือป้องกันและบรรเทาสารธารณภัย ลำดับที่  2  หน้า  59  (สำนักปลัดเทศบาล)</t>
  </si>
  <si>
    <t>6.  โครงการซ้อมแผนปฎิบัติการป้องกันบรรเทาสาธารณภัย</t>
  </si>
  <si>
    <t>เพื่อจ่ายเป็นค่าใช้จ่ายตามโครงการซ้อมแผนปฎิบัติการป้องกันบรรเทาสาธารณภัย ให้กับ</t>
  </si>
  <si>
    <t xml:space="preserve">ช่วยเหลือตนเองหรือผู้อื่นๆ เมื่อประสบเหตุการณ์ จากภัยธรรมชาติ เป็นค่าสัมมนาคุณวิทยากร วัสดุ </t>
  </si>
  <si>
    <t xml:space="preserve">คณะผู้บริหาร สมาชิกสภา พนักงานเทศบาล พนักงานจ้าง บุคคลทั่วไป ได้ความรู้วิธีการ  ปฎิบัติการ  </t>
  </si>
  <si>
    <t>การช่วยเหลือป้องกันและบรรเทาสารธารณภัย ลำดับที่  3  หน้า  59  (สำนักปลัดเทศบาล)</t>
  </si>
  <si>
    <t>6.  โครงการเทศบาลสีขาว</t>
  </si>
  <si>
    <t>เพื่อจ่ายเป็นค่าใช้จ่ายโครงการเทศบาลสีขาว กิจกรรมการตรวจหาสารเสพติดการระวังปัญหา</t>
  </si>
  <si>
    <t>ในพื้นที่เขตเทศบาลตำบลเนินมะปราง การสุ่มตรวจของคนในชุมชน คณะผู้บริหาร สมาชิกสภาเทศบาล</t>
  </si>
  <si>
    <t>อุปกรณ์  เอสารประกอบการอบรม  รวมถึงค่าใช้จ่ายอื่นๆ  ที่จำเป็นสำหรับงานนี้</t>
  </si>
  <si>
    <t>การจัดกิจกรรม รวมถึงค่าใช้จ่ายอื่นๆ  ที่จำเป็นสำหรับงานนี้</t>
  </si>
  <si>
    <t>แนวทางการพัฒนาที่  2 การส่งเสริมและสนับสนุนการจัดกิจกรรมโครงการเพื่อแก้ไขปัญหายาเสพติด</t>
  </si>
  <si>
    <t xml:space="preserve">หนังสือกรมส่งเสริมการปกครองส่วนท้องถิ่น  ด่วนที่สุด  ที่  มท  0810.5 / ว  593  ลงวันที่  23  มีนาคม   </t>
  </si>
  <si>
    <t xml:space="preserve">ภาคีที่เกี่ยวข้องโดยถือปฏิบัติตามหนังสือกรมส่งเสริมการปกครองท้องถิ่น   ที่   มท  0810.5 / 16295  </t>
  </si>
  <si>
    <t xml:space="preserve">1. จัดซื้อเครื่องคอมพิวเตอร์ </t>
  </si>
  <si>
    <t xml:space="preserve">2. จัดซื้อเครื่องคอมพิวเตอร์โน้ตบุ๊ก </t>
  </si>
  <si>
    <t>3. จัดซื้อเครื่องสำรองไฟฟ้า</t>
  </si>
  <si>
    <t>เพื่อจ่ายเป็นค่าจัดซื้อเครื่องสำรองไฟฟ้า ขนาด 800 VA ซึ่งมีคุณสมบัติพื้นฐานตามมาตรฐาน</t>
  </si>
  <si>
    <t xml:space="preserve">      ครุภัณฑ์  จำนวน  1  เครื่อง  ดังนี้</t>
  </si>
  <si>
    <t>-  มีกำลังไฟฟ้าด้านนอกไม่น้อยกว่า 800 VA  (480 Watts)</t>
  </si>
  <si>
    <t>-  สามารถสำรองไฟฟ้าได้ไม่น้อยกว่า  15  นาที</t>
  </si>
  <si>
    <t>1.1.4  ประเภทเงินเพิ่มต่างๆ ของพนักงานจ้าง</t>
  </si>
  <si>
    <t xml:space="preserve">2.1.3  ประเภทเงินตอบแทนอื่นสำหรับพนักงานส่วนท้องถิ่นเป็นกรณีพิเศษ  </t>
  </si>
  <si>
    <t xml:space="preserve">      ครุภัณฑ์  จำนวน  1  เครื่อง   ดังนี้</t>
  </si>
  <si>
    <t>2. จัดซื้อเครื่องสำรองไฟฟ้า</t>
  </si>
  <si>
    <t>3.1.2  ประเภทครุภัณฑ์โรงงาน</t>
  </si>
  <si>
    <t xml:space="preserve">    1.   จัดซื้อเครื่องปั้มลม</t>
  </si>
  <si>
    <t>เพื่อจ่ายเป็นค่าจัดซื้อเครื่องปั้มลม จำนวน 1 เครื่อง  ซึ่งมีคุณสมบัติดังนี้</t>
  </si>
  <si>
    <t>-  ปั้มลม ลูกสูบขนาด 3 แรงม้า ใช้สายพาน ระบายความร้อนด้วยอากาศ</t>
  </si>
  <si>
    <t>-  แรงดันลมที่ใช้ได้ 8-10 บาร์ 116-145 ปอนด์</t>
  </si>
  <si>
    <t>-  จำนวนลูกสูบ  2  ลูกสูบ</t>
  </si>
  <si>
    <t>-  อัตราการผลิตลม  550  ลิตร / นาที</t>
  </si>
  <si>
    <t>-  มอเตอร์ปั้มขนาด 3 แรงม้า ไฟฟ้า 220 โวลต์</t>
  </si>
  <si>
    <t>-  ความเร็วรอบของปั้มลด  770 รอบ / นาที</t>
  </si>
  <si>
    <t xml:space="preserve">    2.   จัดซื้อเครื่องอัดจารบี</t>
  </si>
  <si>
    <t>เพื่อจ่ายเป็นค่าจัดซื้อเครื่องอัดจารบี  จำนวน  1  เครื่อง  ซึ่งมีคุณสมบัติดังนี้</t>
  </si>
  <si>
    <t xml:space="preserve">-  ขนาดถังบรรจุ  20 L     </t>
  </si>
  <si>
    <t>-  แรงดันลม  0.6-0.8 MPA</t>
  </si>
  <si>
    <t>-  อัตราการไหลของจารบี  0.75  L/min</t>
  </si>
  <si>
    <t xml:space="preserve">-  ความยาวสาย  114 X 3  m </t>
  </si>
  <si>
    <t>เพื่อจ่ายเป็นเงินประจำตำแหน่งของพนักงานเทศบาล  ตำแหน่งผู้อำนวยกองสาธารณสุข และ</t>
  </si>
  <si>
    <t>หัวหน้าฝ่ายบริหารงานสาธารณสุข จำนวน 2  ตำแหน่ง 2 อัตรา  รวม 12 เดือน</t>
  </si>
  <si>
    <t xml:space="preserve">2.1.3 ประเภทเงินช่วยเหลือการศึกษาบุตร </t>
  </si>
  <si>
    <t xml:space="preserve">2.1.4  ประเภทเงินตอบแทนอื่นสำหรับพนักงานส่วนท้องถิ่นเป็นกรณีพิเศษ </t>
  </si>
  <si>
    <t>ให้ความรู้ กับเด็กนักเรียน  เยาวชน  ผู้ปกครอง  ผู้สนใจในชุมชน เป็นค่าสัมมนาคุณวิทยากร  วัสดุอุปกรณ์</t>
  </si>
  <si>
    <t>ค่าอาหาร เครื่องดื่ม และค่าใช้จ่ายอื่นๆ  ที่จำเป็นสำหรับงานนี้</t>
  </si>
  <si>
    <t>อยู่ในแผนพัฒนาสามปี (พ.ศ 2558-2560) ยุทธศาสตร์ที่ 3 ด้านพัฒนาคุณภาพชีวิต แนวทางการ</t>
  </si>
  <si>
    <t xml:space="preserve">2.  โครงการป้องกันและแก้ไขปัญหาตั้งครรภ์ในวัยรุ่น </t>
  </si>
  <si>
    <t>เพื่อจ่ายเป็นค่าใช้จ่ายตามโครงการป้องกันและแก้ไขปัญหาตั้งครรภ์ในวัยรุ่น  จัดกิจกรรมอบรม</t>
  </si>
  <si>
    <t>พัฒนาที่ 3 การส่งเสริมและสนับสนุนให้ความช่วยเหลือสงเคราะห์และการพัฒนาคุณภาพชีวิตเด็ก เยาวชน</t>
  </si>
  <si>
    <t>สตรี  ผู้สูงอายุ  คนพิการ  ผู้ด้วยโอกาศ  ลำดับที่  18  หน้า  57  (สาธารณสุข)</t>
  </si>
  <si>
    <t>งานนี้</t>
  </si>
  <si>
    <t xml:space="preserve">3.  โครงการรักป่า   รักน้ำ   รักแผ่นดิน </t>
  </si>
  <si>
    <t>เพื่อจ่ายเป็นค่าใช้จ่ายตามโครงการรักป่า  รักน้ำ  รักแผ่นดิน  จัดกิจกรรมปลูกหญ้าแฝก ปลูกต้นไม้</t>
  </si>
  <si>
    <t>ธรรมชาติและสิ่งแวดล้อม  แนวทางการพัฒนาที่  7  การส่งเสริมและสนับสนุนการดำเนินการการตาม</t>
  </si>
  <si>
    <t>โครงการพระราชดำริ  ลำดับที่  4  หน้า  72  (สาธาราณสุข)</t>
  </si>
  <si>
    <t>เพื่อจ่ายเป็นค่าจัดซื้อเก้าอี้ พนักพิง สำหรับพนักงานเทศบาล ผู้อำนวยกองสาธารณสุข และ</t>
  </si>
  <si>
    <t>เพื่อจ่ายเป็นค่าจัดซื้อโต๊ะปฎิบัติทำงาน  การปฎิบัติหน้าที่ สำหรับพนักงานเทศบาล ตำแหน่ง</t>
  </si>
  <si>
    <t>3.1.2  ประเภทครุภัณฑ์ยานพาหนะและขนส่ง</t>
  </si>
  <si>
    <t>1.  จัดซื้อรถอีแต๋นบรรทุก 2,000 กิโลกรัม 1 คัน</t>
  </si>
  <si>
    <t xml:space="preserve">เพื่อจ่ายเป็นค่าจัดซื้อครุภัณฑ์ยานพาหนะและขนส่ง รถจักรยานยนต์สามล้อแดง  1 คัน ซึ่งมี </t>
  </si>
  <si>
    <t>เพื่อจ่ายเป็นค่าจัดซื้อครุภัณฑ์ยานพาหนะและขนส่ง รถอีแต๋นบรรทุก  2,000  กิโลกรัม  ซึ่งมี</t>
  </si>
  <si>
    <t>1.  จัดซื้อเลื่อยไฟฟ้า  3 เครื่อง</t>
  </si>
  <si>
    <t xml:space="preserve">เพื่อจ่ายเป็นค่าจัดซื้อครุภัณฑ์ก่อสร้าง เลื่อยไฟฟ้า 3 เครื่อง  ใช้สำหรับตัดแต่งกิ่งไม้และตัดแต่ง  </t>
  </si>
  <si>
    <t xml:space="preserve">คุณลักษณะตามมาตราฐาน PS  2000  ประกอบด้วยดังนี้ </t>
  </si>
  <si>
    <t>-  ความเร็วช่วงชัก  1,600  spm</t>
  </si>
  <si>
    <t>-  ความยาวสายไฟ  10  เมตร</t>
  </si>
  <si>
    <t xml:space="preserve">-  ตัวเครื่องขนาด  821 X  194  X  194  มม. </t>
  </si>
  <si>
    <t>2. จัดซื้อโต๊ะทำงาน  2 ตัว</t>
  </si>
  <si>
    <t>3.1.3  ประเภทครุภัณฑ์ก่อสร้าง</t>
  </si>
  <si>
    <t xml:space="preserve">3.1.4  ประเภทครุภัณฑ์คอมพิวเตอร์  </t>
  </si>
  <si>
    <t xml:space="preserve">3.1.5   ประเภทค่าบำรุงรักษาและปรับปรุงครุภัณฑ์ </t>
  </si>
  <si>
    <t xml:space="preserve">การป้องกันและแก้ไขปัญหายาเสพติดและปัญหาโรคระบาดต่างๆ ลำดับที่ 6 หน้า 53 (กองสาธารณสุข)  </t>
  </si>
  <si>
    <t>อยู่ในแผนพัฒนาสามปี   (พ.ศ. 2560 - 2562)  ยุทธศาสตร์ที่  6  ด้านการจัดการทรัพยากร</t>
  </si>
  <si>
    <t>ลำดับที่ 1 หน้า  81  (กองสาธารณสุข)</t>
  </si>
  <si>
    <t>ลำดับที่ 1 หน้า  81   (กองสาธารณสุข)</t>
  </si>
  <si>
    <t>ลำดับที่ 1  หน้า  81  (กองสาธารณสุข)</t>
  </si>
  <si>
    <t>1. จัดซื้อเก้าอี้ พนักพิง  4  ตัว</t>
  </si>
  <si>
    <t>หัวหน้าฝ่ายบริหารงานสาธารณสุข  จำนวน 2 ตัวๆละ 3,500 บาท และจัดซื้อเก้าอี้ พนักพิง  ให้กับ</t>
  </si>
  <si>
    <t xml:space="preserve">เจ้าหน้าที่สายปฎิบัติงาน  จำนวน 2  ตัวๆละ  2,000  บาท </t>
  </si>
  <si>
    <t xml:space="preserve">กรรมการชุมชน  ชุมชน กลุ่มอาชีพ กลุ่มสตรี เด็กเยาวชน </t>
  </si>
  <si>
    <t xml:space="preserve">อยู่ในแผนพัฒนาสามปี  (พ.ศ.2560 - 2562)  ยุทธศาสตร์ที่  5  การท่องเที่ยวและ </t>
  </si>
  <si>
    <t>อยู่ในแผนสามปี  (พ.ศ.2560 - 2562)  ยุทธศาสตร์ที่  3  ด้านพัฒนาคุณภาพชิวิต</t>
  </si>
  <si>
    <t>การส่งเสริมความสามัคคี  ลำดับที  1  หน้า  59  (สำนักปลัดเทศบาล)</t>
  </si>
  <si>
    <t>อยู่ในแผนพัฒนาสามปี (พ.ศ.2560-2562) ยุทธศาสตร์ที่ 7 ด้านการศึกษา ศาสนา</t>
  </si>
  <si>
    <t>เพื่อจ่ายเป็นค่าใช้จ่ายตามโครงการนำผู้สูงวัย  ฟังธรรมและปฎิบัติธรรม เพื่อพัฒนา</t>
  </si>
  <si>
    <t>คุณภาพชีวิตผู้สูงอายุ   เช่น  ค่าสัมมนาคุณวิทยากร  ค่าพาหนะ  ค่าอาหาร เครื่องดื่ม  เอกสาร</t>
  </si>
  <si>
    <t>ประกอบการอบรม ค่าวัสดุ  อุปกรณ์  และค่าใช้จ่ายอื่นๆ  ที่จำเป็นสำหรับงานนี้</t>
  </si>
  <si>
    <t>แนวทางการพัฒนาที่  6  การส่งเสริมและสนับสนุนการมีส่วนร่วมของประชาชนและจัดกิจกรรม</t>
  </si>
  <si>
    <t xml:space="preserve">อยู่ในแผนพัฒนาสามปี (พ.ศ.2560 - 2562) ยุทธศาสตร์ที่  7 ด้านการศึกษา ศาสนา  </t>
  </si>
  <si>
    <t>กิจกรรมส่งเสริมให้ลูกหลานแสดงความกตัญญู  ให้กับผู้สูงอายุ  คนในชุมชน   เป็นค่าใช้จ่าย</t>
  </si>
  <si>
    <t>ลำดับที่   2  หน้า  76  (กองการศึกษา)</t>
  </si>
  <si>
    <t xml:space="preserve">อยู่ในแผนพัฒนาสามปี (พ.ศ. 2560 - 2562) ยุทธศาสตร์ที่ 7 ด้านการศึกษา ศาสนา  </t>
  </si>
  <si>
    <t>ลำดับที่  4  หน้า  76   (กองการศึกษา)</t>
  </si>
  <si>
    <t xml:space="preserve">อยู่ในแผนพัฒนาสามปี (พ.ศ.2560 - 2562) ยุทธศาสตร์ที่  7  ด้านการศึกษา ศาสนา </t>
  </si>
  <si>
    <t>ลำดับที่ 1 หน้า  76  (กองการศึกษา)</t>
  </si>
  <si>
    <t xml:space="preserve">อยู่ในแผนพัฒนาสามปี  (พ.ศ.2560 - 2561) ยุทธศาสตร์ที่  7 ด้านการศึกษา ศาสนา </t>
  </si>
  <si>
    <t>ลำดับที่  3  หน้า 76   (กองการศึกษา)</t>
  </si>
  <si>
    <t>ศิลปวัฒนธรรมและภูมิปัญญาท้องถิ่น แนวทางการพัฒนาที่ 3 การส่งเสริมและสนับสนุนจัดกิจกรรม</t>
  </si>
  <si>
    <t>โครงการส่งเสริมศิลปวัฒนธรรมแขนงต่างๆ   จารีตประเพณีและภูมิปัญญาท้องถิ่น</t>
  </si>
  <si>
    <t>ศิลปวัฒนธรรมและภูมิปัญญาท้องถิ่น แนวทางการพัฒนาที่  3 การส่งเสริมและสนับสนุนจัดกิจกรรม</t>
  </si>
  <si>
    <t xml:space="preserve">โครงการส่งเสริมศิลปวัฒนธรรมแขนงต่างๆ  จารีตประเพณีและภูมิปัญญาท้องถิ่น </t>
  </si>
  <si>
    <t>ศิลปวัฒนธรรมและภูมิปัญญาท้องถิ่น  แนวทางการพัฒนาที่ 3 การส่งเสริมและสนับสนุนจัดกิจกรรม</t>
  </si>
  <si>
    <t>ลำดับที่  1  หน้าที่  77  (กองการศึกษา)</t>
  </si>
  <si>
    <t>ศิลปวัฒนธรรมและภูมิปัญญาท้องถิ่น แนวทางการพัฒนาที่ 4 การส่งเสริมและสนับสนุนการสร้าง</t>
  </si>
  <si>
    <t xml:space="preserve">อยู่ในแผนพัฒนาสามปี (พ.ศ.2560 - 2562) ยุทธศาสตร์ที่ 7 ด้านการศึกษา ศาสนา </t>
  </si>
  <si>
    <t>ลำดับที่ 1  หน้าที่  77  (กองการศึกษา)</t>
  </si>
  <si>
    <t xml:space="preserve">อยู่ในแผนพัฒนาสามปี (พ.ศ. 2560 - 2562) ยุทธศาสตร์ที่ 7 ด้านการศึกษา ศาสนา </t>
  </si>
  <si>
    <t>เพื่อจ่ายเป็นค่าใช้จ่ายตามโครงการเทศน์มหาชาติ  ประจำปี 2559 เช่น ค่าพิมพ์ฎีกา</t>
  </si>
  <si>
    <t>ลำดับที่  5  หน้า  78  (กองการศึกษา)</t>
  </si>
  <si>
    <t>ลำดับที่  5 หน้า  78  (กองการศึกษา)</t>
  </si>
  <si>
    <t xml:space="preserve">3.  เงินเบี้ยยังชีพผู้สูงอายุ  </t>
  </si>
  <si>
    <t>4.  เงินเบี้ยยังชีพคนพิการ</t>
  </si>
  <si>
    <t xml:space="preserve">5.  สำรองจ่าย </t>
  </si>
  <si>
    <t xml:space="preserve">6.  รายจ่ายตามข้อผูกพัน </t>
  </si>
  <si>
    <t>6.1  ส่งสมทบ  ส.ท.ท.</t>
  </si>
  <si>
    <t>6.2  ค่าใช้จ่ายในการจราจร</t>
  </si>
  <si>
    <t>6.3  สมทบกองทุนสุขภาพ (สปสช.)</t>
  </si>
  <si>
    <t>6.4  ทุนการศึกษาระดับปริญญาตรีแก่เด็กนักเรียน นักศึกษา และผู้ด้อยโอกาส</t>
  </si>
  <si>
    <t xml:space="preserve">7.  เงินช่วยเหลือค่าทำศพ  </t>
  </si>
  <si>
    <t>9.  เงินสมทบกองทุนสวัสดิการชุมชน</t>
  </si>
  <si>
    <t>เพื่อจ่ายเป็นเงินเบี้ยยังชีพผู้สูงอายุ  ตามหนังสือกระทรวงมหาดไทย  ด่วนที่สุด ที่ มท</t>
  </si>
  <si>
    <t>0808.2 / ว 4072  ลงวันที่  15  กรกฎาคม  2559</t>
  </si>
  <si>
    <t>เพื่อจ่ายเป็นเงินเบี้ยยังชีพคนพิการ  ตามหนังสือกระทรวงมหาดไทย  ด่วนที่สุด ที่ มท</t>
  </si>
  <si>
    <t>เพื่อจ่ายเป็นเงินเบี้ยยังชีพผู้ป่วยเอดส์  ตามหนังสือกระทรวงมหาดไทย  ด่วนที่สุด ที่ มท</t>
  </si>
  <si>
    <t>(รายได้เทศบาล ปี พ.ศ. 2558  จำนวน  33,848,907.95  บาท)</t>
  </si>
  <si>
    <t>มหาดไทยที่ มท 0808.2/ว1365 ลงวันที่ 8 เมษายน 2550 เรื่องหลักเกณฑ์การตั้งงบประมาณเพื่อทุนการ</t>
  </si>
  <si>
    <t>ศึกษาสำหรับเด็กนักเรียนนักศึกษา</t>
  </si>
  <si>
    <t>2500  (เทศบาลตำบลเนินมะปรางได้ประมาณรายรับ ประจำปี 2560 ไว้  20,641,000 บาท)</t>
  </si>
  <si>
    <t>ชุมชนเทศบาลตำบลเนินมะปราง   ตามแนวทางหนังสือ  กระทรวงมหาดไทย  ที่  มท  0891.4/ ว  2502</t>
  </si>
  <si>
    <t xml:space="preserve">            8.  เงินสมทบกองทุนบำเหน็จบำนาญข้าราชการของเทศบาล </t>
  </si>
  <si>
    <t>เพื่อจ่ายเป็นเงินพิเศษในกรณีพนักงานเทศบาล ผู้มีสิทธิได้รับตามกฎหมายถึงแก่ความตาย</t>
  </si>
  <si>
    <t>ในระหว่างรับราชการ</t>
  </si>
  <si>
    <t xml:space="preserve">เพื่อจ่ายเป็นเงินเดือนพนักงานเทศบาลกองช่าง พร้อมเงินปรับปรุงเงินเดือน จำนวน 2 ตำแหน่ง    </t>
  </si>
  <si>
    <t xml:space="preserve"> 2 อัตรา รวม 12 เดือน</t>
  </si>
  <si>
    <t>เพื่อจ่ายเป็นเงินประจำตำแหน่งของพนักงานเทศบาล  ตำแหน่งผู้อำนวยการโยธา  หัวหน้าฝ่าย</t>
  </si>
  <si>
    <t xml:space="preserve">บริหารงานโยธา  จำนวน  2  ตำแหน่ง  2  อัตรา รวม 12 เดือน </t>
  </si>
  <si>
    <t>เพื่อจ่ายเป็นเงินเพิ่มการครองชีพชั่วคราว  ให้แก่พนักงานเทศบาล ในสังกัด  1  ตำแหน่ง 1 อัตรา</t>
  </si>
  <si>
    <t>เพื่อจ่ายเป็นค่าจ้างของพนักงานจ้างตามภารกิจ  ที่ปฎิบัติงานกองช่าง  จำนวน  2  อัตรา</t>
  </si>
  <si>
    <t>เพื่อจ่ายเป็นเงินเพิ่มการครองชีพชั่วคราวของพนักงานจ้างตามภารกิจ  จำนวน  2 อัตรา</t>
  </si>
  <si>
    <t xml:space="preserve">2.3.9  ประเภทวัสดุคอมพิวเตอร์  </t>
  </si>
  <si>
    <t>3.1.2  ประเภทครุภัณฑ์ก่อสร้าง</t>
  </si>
  <si>
    <t>1.  จัดซื้อเครื่องสกัดคอนกรีต  1  เครื่อง</t>
  </si>
  <si>
    <t xml:space="preserve">มาตรฐานของครุภัณฑ์  ประกอบด้วยดังนี้ </t>
  </si>
  <si>
    <t>-   แรงกระแทก  25 J</t>
  </si>
  <si>
    <t>-  อัตรากระแทกที่ความเร็วพิกัด  900-1890  ครั้ง /  นาที</t>
  </si>
  <si>
    <t>-  ความยาว  570  มม.</t>
  </si>
  <si>
    <t>-  ความสูง  270  มม.</t>
  </si>
  <si>
    <t>-  น้ำหนักไม่รวมสายไฟ  10.1  กก.</t>
  </si>
  <si>
    <t>-  หัวจับดอก  SDS-max</t>
  </si>
  <si>
    <t xml:space="preserve">การสกัด  </t>
  </si>
  <si>
    <t xml:space="preserve">-  ค่าการสั่นสะเทือน  ah  18.5 ม. / วินาที </t>
  </si>
  <si>
    <t>ลำดับที่  1  หน้า  81  (กองช่าง)</t>
  </si>
  <si>
    <t>-  น้ำหนัก  3.9  kg</t>
  </si>
  <si>
    <t xml:space="preserve">-  ขนาดโซ่  3 / 8 "  PMMC3 </t>
  </si>
  <si>
    <t>-  แผ่นบังคับโซ่  ความจุถังน้ำมัน  0.25  ลิตร</t>
  </si>
  <si>
    <t>-  ความจุถังน้ำมันโซ่  0.15  ลิตร</t>
  </si>
  <si>
    <t>-  แผ่นบังคับโซ่ขนาดความยาวอย่างน้อย  12  นิ้ว</t>
  </si>
  <si>
    <t xml:space="preserve">-  อัตราผสม  1 : 50  (ออโต้ลูป 1 ลิตร  ใช้กับน้ำมันเบนซินได้ 50 ลิตร) </t>
  </si>
  <si>
    <t>3.1.1  ประเภทครุภัณฑ์ยานพาหนะและขนส่ง</t>
  </si>
  <si>
    <t>3.1.4  ประเภทค่าบำรุงรักษาและปรับปรุงครุภัณฑ์</t>
  </si>
  <si>
    <t xml:space="preserve">3.1.3  ประเภทครุภัณฑ์ไฟฟ้าและวิทยุ </t>
  </si>
  <si>
    <t>1.จัดซื้อเครื่องดิจิตอลมัลติมิเตอร์ (เครื่องวัดกระแสไฟฟ้า )  1  เครื่อง</t>
  </si>
  <si>
    <t>-  ขนาดกะทัดรัด น้ำหนัก 1  kg</t>
  </si>
  <si>
    <t>-  จอ LCD  มี  Backight  ช่วยในการวัดในที่มืด</t>
  </si>
  <si>
    <t>-  มีความต้านทานช่วยป้องกันไฟเกิน 600 v  ฯลฯ</t>
  </si>
  <si>
    <t xml:space="preserve">3.1.4  ประเภทครุภัณฑ์อื่นๆ  </t>
  </si>
  <si>
    <t xml:space="preserve">กระแสไฟฟ้า )  ซึ่งมีคุณลักษณะมาตรฐานครุภัณฑ์ประกอบด้วยดังนี้     </t>
  </si>
  <si>
    <t>1.  จัดซื้อบันไดอลูมิเนียม  4  ชั้น  1  ตัว</t>
  </si>
  <si>
    <t>ประกอบด้วยดังนี้</t>
  </si>
  <si>
    <t>-  ผลิตจากอลูมิเนียมที่ผ่านกรรมวิธีการอโนไดซ์ ทำให้เกิดคราบดำ  ทำความสะอาดง่าย</t>
  </si>
  <si>
    <t>-  ขาของบันได  ผลิตจาก PVC  ช่วยต้นกระแสไฟฟ้าและกันลื่น</t>
  </si>
  <si>
    <t>-  ผิวของขั้นบันไดเป็นร่อง  ช่วยเพิ่มความแข็งแรงและป้องกันการสั่นขณะใช้งาน</t>
  </si>
  <si>
    <t>-  บันไดสามารถพับเก็บได้ง่าย  เพื่อความสะดวกในการเก็บและขนย้าย</t>
  </si>
  <si>
    <t>-  บันไดรุ่นโมเดิร์นแบบมือจับ มีตั้งแต่ 3 - 6 ฟุต บันได้โมเดิร์นนี้ถูกออกแบบมาเพื่อการใช้งาน</t>
  </si>
  <si>
    <t>-  มีฐานที่ขั้นบนสุดของบันไดเพื่อความสะดวกและช่วยไม่ให้เสียการทรงตัวขณะใช้งาน</t>
  </si>
  <si>
    <t>-  รับน้ำหนักได้  150  กิโลกรัม</t>
  </si>
  <si>
    <t>-  รุ่น LD - HT 04 จำนวน  4  ขั้น</t>
  </si>
  <si>
    <t>2.  จัดซื้อบันไดอลูมิเนียม  7  ชั้น  1  ตัว</t>
  </si>
  <si>
    <t>เพื่อจ่ายเป็นค่าจัดซื้อครุภัณฑ์บันได 7 ชั้น 1 ตัว คุณลักษณะมาตรฐานครุภัณฑ์ รายละเอียด</t>
  </si>
  <si>
    <t>-  ทำจากอลูมิเนียม  คุณภาพดีที่ผ่านกรรมวิธีป้องกันการเกิดคราบดำ ช่วยเพิ่มความแข็งแรง</t>
  </si>
  <si>
    <t>-  ผิวของขั้นบันไดเป็นร่องลึกช่วยการยึดเกาะ จัดเก็บและขนย้ายสะดวก</t>
  </si>
  <si>
    <t>-  ยางรองขาบันได้ผลิดจากโพลิเมอร์  ซึ่งเป็นฉนวนช่วยต้านกระแสไฟฟ้าและกันลื่นขณะใช้งาน</t>
  </si>
  <si>
    <t>-  ได้การรับรองมาตรฐานอุตสาหกรรม  มอก.  660 - 2529</t>
  </si>
  <si>
    <t>-  มีถาดวางเครื่องมือช่วยเพิ่มฟังชั่นการใช้งานสะดวก  สามารถรับน้ำหนักได้ 150  กก.</t>
  </si>
  <si>
    <t>-  น้ำหนัก  7.95  กก.</t>
  </si>
  <si>
    <t>-  ขนาด  (ฐานบน X ฐานล่าง) X กว้าง x  สูง) :  32.5 x 55 x 97.8 x 209 ซม. / ชุด</t>
  </si>
  <si>
    <t>ลำดับที่ 4 หน้า  82  (กองช่าง)</t>
  </si>
  <si>
    <t>ลำดับที่ 3  หน้า  82  (กองช่าง)</t>
  </si>
  <si>
    <t>หัวหน้าฝ่ายการศึกษา  รวม  12  เดือน</t>
  </si>
  <si>
    <t>1.2.5  ประเภทเงินเดือนข้าราชการครู</t>
  </si>
  <si>
    <t>4  ตำแหน่ง  4  อัตรา  พร้อมเงินปรับปรุงเงินเดือน  รวม  12  เดือน</t>
  </si>
  <si>
    <t xml:space="preserve">เพื่อจ่ายเป็นเงินประจำตำแหน่งของพนักงานเทศบาล  ตำแหน่งผู้อำนวยการกองการศึกษา </t>
  </si>
  <si>
    <t>1  อัตรา  รวม  12  เดือน</t>
  </si>
  <si>
    <t>4  ตำแหน่ง  4  อัตรา   รวม  12  เดือน</t>
  </si>
  <si>
    <t>4  ตำแหน่ง  4  อัตรา  รวม  12  เดือน</t>
  </si>
  <si>
    <t>เพื่อจ่ายเป็นเงินเพิ่มการครองชีพชั่วคราว  เงินเพิ่มอื่น ๆ  ของพนักงานจ้างทั่วไป   1   ตำแหน่ง</t>
  </si>
  <si>
    <t>เพื่อจ่ายเป็นเงินเพิ่มการครองชีพชั่วคราว เงินเพิ่มอื่นๆของพนักงานจ้าง ตำแหน่งผู้ช่วยครูผู้ดูแลเด็ก</t>
  </si>
  <si>
    <t>ผ้าหมึก  หมึก สำหรับเครื่องพิมพ์   เป็นต้น</t>
  </si>
  <si>
    <t>เพื่อจ่ายเป็นค่าเบี้ยเลี้ยง  ค่าพาหนะ  ค่าเช่าที่พัก  และค่าใช้จ่ายอื่นๆ  ในการเดินทางไปราชการ</t>
  </si>
  <si>
    <t>หรือไปอบรมสัมมนาของพนักงานเทศบาล  ข้าราชการครู  พนักงานจ้างของกองการศึกษามีคำสั่งให้เดินทาง</t>
  </si>
  <si>
    <t>ไปราชการ มีสิทธิเบิกได้ตามระเบียบกระทรวงมหาดไทยว่าด้วย  ค่าใช้จ่ายในการเดินทางไปราชการเจ้าหน้าที่</t>
  </si>
  <si>
    <t>ท้องถิ่น (ฉบับที่  2)  พ.ศ.2558</t>
  </si>
  <si>
    <t>เพื่อจ่ายเป็นเงินช่วยเหลือการศึกษาบุตรของพนักงานเทศบาล  ข้าราชการครู ตามระเบียบกำหนด</t>
  </si>
  <si>
    <t>เพื่อจ่ายเป็นค่าตอบแทนการปฏิบัติงานนอกเวลาราชการ ให้แก่พนักงานเทศบาล ข้าราชการครู</t>
  </si>
  <si>
    <t>1. จัดซื้อตู้เก็บเอกสารบานเลื่อนกระจก</t>
  </si>
  <si>
    <t>เพื่อจ่ายเป็นค่าจัดซื้อเครื่องเล่น  ซีดี  / วีซีดี  จำนวน 4 เครื่องๆ 2,290  บาท มีคุณลักษณะ</t>
  </si>
  <si>
    <t>รายละเอียดมาตรฐานครุภัณฑ์  ประกอบด้วยดังนี้</t>
  </si>
  <si>
    <t>:</t>
  </si>
  <si>
    <t xml:space="preserve">-  ประเภทแผนที่เล่น : ALL  FOEMAT </t>
  </si>
  <si>
    <t>-  ระบบเสียง :  DOLBY SURROUND,  5 .1 CH</t>
  </si>
  <si>
    <t>-  Progressive Scan :  มี</t>
  </si>
  <si>
    <t>ลำดับที่ 1 หน้า  81   (กองการศึกษา)</t>
  </si>
  <si>
    <t>2.  ตู้ลำโพงพร้อมแอมป์  แบบล้อลาก  1  เครื่อง</t>
  </si>
  <si>
    <t xml:space="preserve">เพื่อจ่ายเป็นค่าจัดซื้อครุภัณฑ์ไฟฟ้าและวิทยุ  ตู้ลำโพรงพร้อมแอมป์  แบบล้อลาก 1 เครื่อง </t>
  </si>
  <si>
    <t xml:space="preserve">มีคุณลักษณะ รายละเอียดตามมาตรฐานครุภัณฑ์  ประกอบด้วยดังนี้  </t>
  </si>
  <si>
    <t>-  ตู้ลำโพงร้อมแอมป์ในตัว ขนาด  15  นิ้ว แอมป์  500  วัตต์ พร้อมไมด์ไร้สาย</t>
  </si>
  <si>
    <t>-  มีฃ่องต่อ USB SD CARD และเล่นเพลง MP3 ได้</t>
  </si>
  <si>
    <t>-  มีวิทยุ FM  มีรีโมท  มีช่องสำหรับเสียงไม้สาย 1 ช่อง ปรับแต่งเสียงได้</t>
  </si>
  <si>
    <t>-  มีแบตเตอรีสามารถชาตซ์ในตัวได้ และใช้งานได้  8-9 ชั่วโมง ฯลฯ</t>
  </si>
  <si>
    <t xml:space="preserve">      จำนวน  2  เครื่อง  ดังนี้</t>
  </si>
  <si>
    <t xml:space="preserve">3.  จัดซื้อเครื่องพิมพ์  แบบฉีดหมึก </t>
  </si>
  <si>
    <t>ลำดับที่ 1 หน้า  81  (กองการศึกษา)</t>
  </si>
  <si>
    <t>เพื่อจ่ายเป็นค่าจัดซื้อเครื่องพิมพ์  แบบฉีดหมึก  จำนวน 1  เครื่อง  มีคุณลักษณะพื้นฐาน</t>
  </si>
  <si>
    <t>ตามมาตรฐานครุภัณฑ์  ดังนี้</t>
  </si>
  <si>
    <t>-  มีความละเอียดในการพิมพ์ไม่น้อยกว่า 1,200 X 1,200  dpi</t>
  </si>
  <si>
    <t>-  มีความเร็วในการพิมพ์ร่างขาวดำไม่น้อยกว่า 30 หน้าต่อนาที (ppm) หรือ 15 ภาพต่อนาที</t>
  </si>
  <si>
    <t>-  มีความเร็วในการพิมพ์ร่างสีไม่น้อยกว่า 20 หน้าต่อนาที (ppm) หรือ 10 ภาพต่อนาที</t>
  </si>
  <si>
    <t>-  มีช่องเชื่อมต่อ (lnterface ) แบบ Parallel หรือ USB 2.0 หรือดีกว่า จำนวนไม่น้อย 1 ช่อง</t>
  </si>
  <si>
    <t>-  สามารถใช้ได้กับ  A 4 letter legal และCustom โดยถาดใส่กระดาษไม่น้อยกว่า 100 แผ่น</t>
  </si>
  <si>
    <t>ขนาดหน้าจอ  32  นิ้ว  จำนวน  4  เครื่อง  รายละเอียดตามมาตรฐานครุภัณฑ์สำนักงบประมาณ</t>
  </si>
  <si>
    <t xml:space="preserve">      ครุภัณฑ์  จำนวน  2  เครื่องๆละ 3,200 บาท  ดังนี้</t>
  </si>
  <si>
    <r>
      <t>อยู่</t>
    </r>
    <r>
      <rPr>
        <sz val="16"/>
        <color indexed="8"/>
        <rFont val="Cordia New"/>
        <family val="2"/>
      </rPr>
      <t>ในแผนพัฒนาสามปี  ( พ.ศ. 2560 - 2562 ) ยุทธศาสตร์ที่ 3 ด้านพัฒนาคุณภาพชีวิต</t>
    </r>
  </si>
  <si>
    <r>
      <t>อยู่</t>
    </r>
    <r>
      <rPr>
        <sz val="16"/>
        <color indexed="8"/>
        <rFont val="Cordia New"/>
        <family val="2"/>
      </rPr>
      <t xml:space="preserve">ในแผนพัฒนาสามปี  ( พ.ศ.2560 - 2562) ยุทธศาสตร์ที่  3  ด้านพัฒนาคุณภาพชีวิต </t>
    </r>
  </si>
  <si>
    <t>อยู่ในแผนพัฒนาสามปี (พ.ศ.2560 - 2562) ยุทธศาสตร์ที่ 3 ด้านพัฒนาคุณภาพชีวิต</t>
  </si>
  <si>
    <r>
      <t>อยู่</t>
    </r>
    <r>
      <rPr>
        <sz val="16"/>
        <color indexed="8"/>
        <rFont val="Cordia New"/>
        <family val="2"/>
      </rPr>
      <t xml:space="preserve">ในแผนพัฒนาสามปี (พ.ศ. 2560 - 2562) ยุทธศาสตร์ที่  3 ด้านพัฒนาคุณภาพชีวิต </t>
    </r>
  </si>
  <si>
    <r>
      <t>อยู่</t>
    </r>
    <r>
      <rPr>
        <sz val="16"/>
        <color indexed="8"/>
        <rFont val="Cordia New"/>
        <family val="2"/>
      </rPr>
      <t xml:space="preserve">ในแผนพัฒนาสามปี  ( พ.ศ.2560 - 2562 ) ยุทธศาสตร์ที่  3 ด้านพัฒนาคุณภาพชีวิต </t>
    </r>
  </si>
  <si>
    <r>
      <t>อยู่</t>
    </r>
    <r>
      <rPr>
        <sz val="16"/>
        <color indexed="8"/>
        <rFont val="Cordia New"/>
        <family val="2"/>
      </rPr>
      <t xml:space="preserve">ในแผนพัฒนาสามปี  ( พ.ศ.2560 - 2562 ) ยุทธศาสตร์ที่  3  ด้านพัฒนาคุณภาพชีวิต </t>
    </r>
  </si>
  <si>
    <t>ลำดับที่ 13 หน้า  56   (กองการศึกษา)</t>
  </si>
  <si>
    <t>ลำดับที่  11  หน้า  56  (กองการศึกษา)</t>
  </si>
  <si>
    <t>ลำดับที่ 17 หน้า  57  (กองการศึกษา)</t>
  </si>
  <si>
    <t>ลำดับที่ 14 หน้า  57  (กองการศึกษา)</t>
  </si>
  <si>
    <t>ส่งเสริมความสามัคคี ลำดับที่ 15  หน้า 62  (กองการศึกษา)</t>
  </si>
  <si>
    <t>ส่งเสริมความสามัคคี  ลำดับที่ 14  หน้า  62 (กองการศึกษา)</t>
  </si>
  <si>
    <t xml:space="preserve">เพื่อจ่ายเป็นค่าใช้จ่ายโครงการพัฒนาเด็กเล็กรอบด้านอย่างสมดุล  เช่น  ค่าจัดตกแต่งสถานที่ </t>
  </si>
  <si>
    <t>ค่าพาหนะ  วัสดุอุปกรณ์  ค่าใช้จ่ายอื่นๆ  ที่จำเป็นสำหรับงานนี้</t>
  </si>
  <si>
    <r>
      <t>อยู่</t>
    </r>
    <r>
      <rPr>
        <sz val="16"/>
        <color indexed="8"/>
        <rFont val="Cordia New"/>
        <family val="2"/>
      </rPr>
      <t>ในแผนพัฒนาสามปี (พ.ศ. 2560 - 2562) ยุทธศาสตร์ที่ 7 ด้านการศึกษา ศาสนา ศิลปะ</t>
    </r>
  </si>
  <si>
    <t>วัฒนธรรมและภูมิปัญญาท้องถิ่น  แนวทางการพัฒนาที่  1 การส่งเสริมและสนับสนุนให้มีการพัฒนา</t>
  </si>
  <si>
    <t>หลักสูตร  ให้มีการจัดการศึกษาเพื่อการเรียนรู้ทุกรูปแบบ  ลำดับที่  5  หน้า  74  (กองการศึกษา)</t>
  </si>
  <si>
    <t xml:space="preserve">เพื่อจ่ายเป็นเงินเดือนข้าราชการครู   ศูนย์พัฒนาเด็กเทศบาล   ตำแหน่ง   ครู   และครูผู้ช่วย  </t>
  </si>
  <si>
    <t>1.2.7  ประเภทค่าจ้างพนักงานจ้าง ตำแหน่ง ผู้ดูแลเด็ก</t>
  </si>
  <si>
    <t xml:space="preserve">เพื่อจ่ายเป็นค่าจ้างให้แก่พนักงานจ้าง  ศูนย์พัฒนาเด็กเล็กเทศบาล  ตำแหน่ง  ผู้ดูแลเด็ก </t>
  </si>
  <si>
    <t>1.2.8  ประเภทเงินเพิ่มต่างๆ ของพนักงานจ้าง ตำแหน่ง  ผู้ดูแลเด็ก</t>
  </si>
  <si>
    <t>-  น้ำหนัก (กิโลกรัม) : 1.2  ฯลฯ</t>
  </si>
  <si>
    <t>เพื่อจ่ายเป็นค่าจัดซื้อตู้จัดเก็บเอกสารทางราชการ ขนาดกว้าง 1.50 ม. สูง 0.88 ม.  4 หลังๆ</t>
  </si>
  <si>
    <t>ชั้นประถมศึกษาปีที่ 6 ตามแนวทางหนังสือกระทรวงมหาดไทย  ด่วนที่สุด  ที่ มท 0893.3  / ว 3149</t>
  </si>
  <si>
    <t>เทศบาลตำบลบ้านมุง</t>
  </si>
  <si>
    <t xml:space="preserve">อยู่ในแผนพัฒนาสามปี  (พ.ศ.2560 - 2562)  ยุทธศาสตร์ที่  8  ด้านการเพิ่มศักยภาพของ </t>
  </si>
  <si>
    <t>12.  โครงการสุขภาพพึ่งตนตามแนวเศรษฐกิจพอเพียง</t>
  </si>
  <si>
    <t xml:space="preserve">เช่น  ค่าวัสดุอุปกรณ์   ค่าถ่ายเอกสาร  เย็บปกเข้าเล่มและค่าใช้จ่ายอื่น ๆ  ที่จำเป็นสำหรับงานนี้ </t>
  </si>
  <si>
    <t>10.  โครงการจ้างเด็กนักเรียน เยาวชน ปฏิบัติงานช่วงฤดูร้อน ในวันทำการ</t>
  </si>
  <si>
    <t>15.  การเลือกตั้งสมาชิกสภาท้องถิ่นและผู้บริหารท้องถิ่น</t>
  </si>
  <si>
    <t>ของเทศบาลตำบลเนินมะปราง</t>
  </si>
  <si>
    <t xml:space="preserve">3.1.3 ประเภทค่าบำรุงรักษาและปรับปรุงครุภัณฑ์ </t>
  </si>
  <si>
    <t xml:space="preserve">เพื่อจ่ายเป็นค่าวัสดุโฆษณาและเผยแพร่  เช่น  เมมโมรี่การ์ด  กระเป๋ากล้อง  ฟิมล์  เป็นต้น </t>
  </si>
  <si>
    <t>-  แบบเครื่องยนต์ดีเซล 4 จังหวะ</t>
  </si>
  <si>
    <t>-  แรงม้าสูงสุด  14.0 / 2400 แรงม้า / รอบต่อนาที</t>
  </si>
  <si>
    <t>-  ขนาดและน้ำหนัก  4000 มม.</t>
  </si>
  <si>
    <t>-  น้ำหนักบรรทุก 2000  กก.  ฯลฯ</t>
  </si>
  <si>
    <t>คุณลักษณะ รายละเอียดตามมาตรฐานครุภัณฑ์</t>
  </si>
  <si>
    <t>อยู่ในแผนพัฒนาสามปี  ( พ.ศ. 2560 - 2562 )  ยุทธศาสตร์ที่  8  ด้านการเพิ่มศักยภาพของ</t>
  </si>
  <si>
    <t>องค์กรปกครองส่วนท้องถิ่น แนวทางการพัฒนาที่  5 การส่งเสริมและสนับสนุนจัดให้มีการพัฒนารายได้</t>
  </si>
  <si>
    <t>1.  โครงการก่อสร้างวางท่อระบายน้ำ คสล.  มอก. ชั้น 3 ซอยเทศบาล 8</t>
  </si>
  <si>
    <t>รายละเอียดตามแบบแปลนเทศบาลตำบลเนินมะปราง  กำหนด</t>
  </si>
  <si>
    <t>อยู่ในแผนพัฒนาสามปี (พ.ศ.2560 - 2562) ยุทธศาสตร์ที่  1  ด้านโครงสร้างพื้นฐาน  แนวทาง</t>
  </si>
  <si>
    <t>2.  โครงการก่อสร้างรางระบายน้ำ  คสล. รูปตัวยู ซอยเทศบาล 4 เชื่อมต่อซอย 6</t>
  </si>
  <si>
    <t xml:space="preserve">ขนาดเส้นผ่าศูนย์กลาง 0.80 เมตร จำนวน 93 ท่อน พร้อมบ่อพัก คสล.จำนวน 12 บ่อ พร้อมป้ายโครงการ </t>
  </si>
  <si>
    <t>0.40  เมตร ยาว 105.5  เมตร ลึกเฉลี่ย 0.40 เมตร พร้อมป้ายโครงการ  รายละเอียดตามแบบแปลน</t>
  </si>
  <si>
    <t>เทศบาลตำบลเนินมะปราง  กำหนด</t>
  </si>
  <si>
    <t>เพื่อจ่ายเป็นค่าใช้จ่ายค่าจ้างก่อสร้างรางระบายน้ำ คสล. รูปตัวยู  มีขนาดภายในปากรางกว้าง</t>
  </si>
  <si>
    <t>3.  โครงการก่อสร้างถนน คสล. แยกซอยเทศบาล 19</t>
  </si>
  <si>
    <t xml:space="preserve">เพื่อจ่ายเป็นค่าใช้จ่ายค่าจ้างก่อสร้างถนน คสล. แยกซอยเทศบาล 19  มีขนาดผิวจราจร </t>
  </si>
  <si>
    <t>กว้าง  3.00  เมตร  ยาว 53.00 เมตร หนาเฉลี่ย  0.15  เมตร หรือพื้นที่ คสล. ไม่น้อยกว่า 153 ตารางเมตร</t>
  </si>
  <si>
    <t>พร้อมป้ายโครงการ   รายละเอียดตามแบบแปลนเทศบาลตำบลเนินมะปราง  กำหนด</t>
  </si>
  <si>
    <t xml:space="preserve">4.  โครงการก่อสร้างถนน คสล. แยกซอยเทศบาล 11 </t>
  </si>
  <si>
    <t>เพื่อจ่ายเป็นค่าใช้จ่ายค่าจ้างก่อสร้างถนน  คสล.  แยกซอยเทศบาล  11  มีขนาดผิดจราจร</t>
  </si>
  <si>
    <t>กว้าง 4.00  เมตร  ยาว 70.00 เมตร หนาเฉลี่ย 0.15 เมตร หรือพื้นที่ คสล.ไม่น้อยกว่า 280 ตรางเมตร</t>
  </si>
  <si>
    <t>พร้อมป้ายโครงการ</t>
  </si>
  <si>
    <t xml:space="preserve">5.  โครงการก่อสร้างขยายไหล่ทาง คสล. ซอยเทศบาล 16  </t>
  </si>
  <si>
    <t>เพื่อจ่ายเป็นค่าใช้จ่ายค่าจ้างก่อสร้างขยายไหล่ทาง คสล. ซอยเทศบาล 16  มีขนาดกว้างข้างละ</t>
  </si>
  <si>
    <t>0.5  เมตร ยาว  290.00 เมตร หนาเฉลี่ย 0.15 เมตร หรือพื้นที่ คสล. ไม่น้อยกว่า 290  ตารางเมตร พร้อม</t>
  </si>
  <si>
    <t xml:space="preserve">ป้ายโครงการ </t>
  </si>
  <si>
    <t xml:space="preserve">อยู่ในแผนพัฒนาสามปี (พ.ศ.2560 - 2562) ยุทธศาสตร์ที่ 2 ด้านคมนาคมขนส่งและการจัดการ  </t>
  </si>
  <si>
    <t>ผังเมือง แนวทางการพัฒนาที่  1  การก่อสร้าง  ซ่อมแซม  บำรุง  รักษาถนน  สะพาน  เกาะกลางถนนและ</t>
  </si>
  <si>
    <t xml:space="preserve">และพื้นที่สองข้างทาง ลำดับ  15  หน้า  44  (กองช่าง) </t>
  </si>
  <si>
    <t xml:space="preserve">6.  โครงการขุดลอกลำเหมืองทุ่งหอย  </t>
  </si>
  <si>
    <t>ยาว 1,250 เมตร หรือปริมาณขุดไม่น้อยกว่า 2,500  ลบ.ม. พร้อมวางท่อ คสล. เส้นผ่าศูนย์กลาง 0.40 เมตร</t>
  </si>
  <si>
    <t>จำนวน 70 ท่อน วางทางข้าม รวม 7 จุด พร้อมป้ายโครงการ  รายละเอียดตามแบบแปลนเทศบาลตำบล</t>
  </si>
  <si>
    <t>เนินมะปราง  กำหนด</t>
  </si>
  <si>
    <t>เพื่อจ่ายเป็นค่าใช้จ่ายค่าจ้างโครงการก่อสร้างดาด คสล. คลองบ้านมุง (ข้างบ้านนายสมนึก)</t>
  </si>
  <si>
    <t>หมู่ที่ 4  มีขนาดกว้าง 7.50  เมตร ยาว 33.00 เมตร พร้อมป้ายโครงการ  รายละเอียดตามแบบแปลน</t>
  </si>
  <si>
    <t>ทรัพยากรธรรมชาติและสิ่งแวดล้อม  แนวทางการพัฒนาที่  1  การส่งเสริมและสนับสนุนแก้ไขปัญหา</t>
  </si>
  <si>
    <t>เพื่อจ่ายเป็นค่าใช้จ่ายค่าจ้างโครงการก่อสร้างดาด คสล. คลองบ้านมุง (หลังบ้านนายประดิษฐ์)</t>
  </si>
  <si>
    <t>หมู่ที่ 4  ขนาดกว้าง  7.50  เมตร ยาว 24.00 เมตร พร้อมป้ายโครงการ  รายละเอียดตามมาแบบแปลน</t>
  </si>
  <si>
    <t xml:space="preserve">เพื่อจ่ายเป็นเงินอุดหนุนตามโครงการ  " เทศกาลผลไม้นานาพรรณ   มหัสจรรย์มะม่วงส่งออก </t>
  </si>
  <si>
    <t xml:space="preserve">แนวทางการพัฒนาที่ 1  การส่งเสริมและสนับสนุนการจัดกิจกรรมเกี่ยวกับการท่องเที่ยว </t>
  </si>
  <si>
    <t xml:space="preserve">ประจำปี  2560 </t>
  </si>
  <si>
    <t>ลำดับที่  3  หน้า  66  (สำนักปลัดเทศบาล)</t>
  </si>
  <si>
    <t>2. โครงการ"เทศกาลผลไม้นานาพรรณ มหัศจรรย์มะม่วงส่งออก  ประจำปี 2560</t>
  </si>
  <si>
    <t>อุดหนุนที่ว่าการอำเภอเนินมะปราง</t>
  </si>
  <si>
    <t xml:space="preserve">4.1.2  ประเภทเงินอุดหนุนlส่วนราชการ </t>
  </si>
  <si>
    <t xml:space="preserve">เพื่อเป็นค่าใช้จ่ายการจัดกิจกรรมวันปิยมหาราช  เช่น  พวงมาลา ดอกไม้สด วัสดุ อุปกรณ์ </t>
  </si>
  <si>
    <t xml:space="preserve">แนวทางการพัฒนาที่  6  การส่งเสริมและสนับสนุนการมีส่วนร่วมของประชาชนและจัดกิจกรรมการส่งเสริม </t>
  </si>
  <si>
    <t xml:space="preserve">อยู่ในแผนพัฒนาสามปี  (พ.ศ.2560 - 2562)  ยุทธศาสตร์ที่  3  ด้านการพัฒนาคุณภาพชีวิต </t>
  </si>
  <si>
    <t xml:space="preserve">อยู่ในแผนพัฒนาสามปี  (พ.ศ.2560 - 2562)  ยุทธศาสตร์ที่  3  ด้านการพัฒนาคุณภาพชีวิต  </t>
  </si>
  <si>
    <t>แนวทางการพัฒนาที่ 6  การส่งเสริมและสนับสนุนการมีส่วนร่วมของประชาชนและจัดกิจกรรมการส่งเสริม</t>
  </si>
  <si>
    <t xml:space="preserve">อยู่ในแผนพัฒนาสามปี  (พ.ศ. 2560 - 2562)  ยุทธศาสตร์ที่  3  ด้านการพัฒนาคุณภาพชีวิต </t>
  </si>
  <si>
    <t>แนวทางการพัฒนาที่  6  การส่งเสริมและสนับสนุนการมีส่วนร่วมของประชาชนและจัดกิจกรรมการส่งเสริม</t>
  </si>
  <si>
    <t>แนวทางการพัฒนาที่  6  การส่งเสริมและสนับสนุนการมีส่วนร่วมของประชาชนและการจัดกิจกรรมส่งเสริม</t>
  </si>
  <si>
    <t>ค่าวัสดุและอุปกรณ์   และค่าใช้จ่ายอื่นๆ  ที่จำเป็นในงานนี้</t>
  </si>
  <si>
    <t xml:space="preserve">แนวทางการพัฒนาที่  2  การส่งเสริมและสนับสนุนการจัดกิจกรรมโครงการเพื่อแก้ไขปัญหาความยากจน  </t>
  </si>
  <si>
    <t xml:space="preserve">การป้องกันและแก้ไขปัญหายาเสพติดและปัญหาโรคระบาดต่าง ๆ     </t>
  </si>
  <si>
    <t>คุณภาพชีวิต เด็ก เยาวชน สตรี ผู้สูงอายุ คนพิการ ผู้ด้อยโอกาส ผู้ช่วยเหลือตนเองไม่ได้ และผู้ยากจน</t>
  </si>
  <si>
    <t>อยู่ในแผนพัฒนาสามปี  (พ.ศ.2560 - 2562) ยุทธศาสตร์ที่  8  ด้านการเพิ่มศักยภาพขององค์กร</t>
  </si>
  <si>
    <t>ปกครองส่วนท้องถิ่น  แนวทางการพัฒนาที่  1  การส่งเสริมและสนับสนุนการบริหารงาน  ในด้านความมี</t>
  </si>
  <si>
    <t xml:space="preserve">ประสิทธิภาพ  ความเป็นธรรม  ความโปร่งใส  รวดเร็วและถูกต้องตามกฏหมาย </t>
  </si>
  <si>
    <t>กิจกรรม  เช่น ค่าสัมมนาคุณวิทยากร  เอกสารประกอบ  ค่าพาหนะ ค่าอาหารและเครื่องดื่ม วัสดุอุปกรณ์</t>
  </si>
  <si>
    <t xml:space="preserve">ค่าสัมมนาคุณวิทยากร  ค่าที่พัก  ค่าอาหารเครื่องดื่ม  เอกสารประกอบการอบรม  ค่าจัดตกแต่งสถานที่ </t>
  </si>
  <si>
    <t>พนักงานจ้าง  เป็นค่าสัมมนาคุณวิทยากร  ค่าพาหนะ   ค่าที่พัก  เอกสารประกอบการอบรม  วัสดุอุปกรณ์</t>
  </si>
  <si>
    <t xml:space="preserve">อยู่ในแผนพัฒนาสามปี  (พ.ศ.2560 - 2562)  ยุทธศาสตร์ที่  3  ด้านการพัฒนาคุณภาพชีวิต   </t>
  </si>
  <si>
    <t>ความสามัคคี  ลำดับที่  8  หน้า  61  (สำนักปลัดเทศบาล)</t>
  </si>
  <si>
    <t>ความสามัคคี  ลำดับที่  12  หน้า  62  (สำนักปลัดเทศบาล)</t>
  </si>
  <si>
    <t>ความสามัคคี  ลำดับที่ 10   หน้า  61  (สำนักปลัดเทศบาล)</t>
  </si>
  <si>
    <t>ความสามัคคี  ลำดับที่  3  หน้า  60  (สำนักปลัดเทศบาล)</t>
  </si>
  <si>
    <t>ลำดับที่  2   หน้า   52  (สำนักปลัดเทศบาล)</t>
  </si>
  <si>
    <t>ความสามัคคี  ลำดับที่  13  หน้า  62  (สำนักปลัดเทศบาล)</t>
  </si>
  <si>
    <t>ลำดับที่   6  หน้า  55  (สำนักปลัดเทศบาล)</t>
  </si>
  <si>
    <t>ลำดับที่  4 หน้า  79  (สำนักปลัดเทศบาล)</t>
  </si>
  <si>
    <t>ความสามัคคี   ลำดับที่  4  หน้า  60  (สำนักปลัดเทศบาล)</t>
  </si>
  <si>
    <t xml:space="preserve">พระราชดำริ  ลำดับที่  3  หน้า  72   (สำนักปลัดเทศบาล) </t>
  </si>
  <si>
    <t>อยู่ในแผนพัฒนาสามปี  (พ.ศ. 2560 - 2562)  ยุทธศาสตร์ที่  6  การพัฒนาด้านการจัดการทรัพยากร</t>
  </si>
  <si>
    <t>เพื่อจ่ายเป็นค่าใช้จ่ายการจัดกิจกรรมวันท้องถิ่นไทย   เช่น  ค่าวัสดุ อุปกรณ์  ค่าป้ายประชาสัมพันธ์</t>
  </si>
  <si>
    <t>แนวทางการพัฒนาที่  6  การส่งเสริมและสนันสนุนการมีส่วนร่วมของประชาชนและจัดกิจกรรมการส่งเสริม</t>
  </si>
  <si>
    <t>ที่เกี่ยวข้องในชีวิตประจำวัน จัดกิจกรรมประชาสัมพันธ์เผยแพร่หน่วยงาน เช่น ค่าจัดสถานที่  วัสดุอุปกรณ์</t>
  </si>
  <si>
    <t>ป้ายสื่อประชาสัมพันธ์   ค่าใช้จ่ายอื่นๆ   ที่จำเป็นสำหรับงานนี้</t>
  </si>
  <si>
    <t>ความสามัคคี  ลำดับที่  5  หน้า 60  (สำนักปลัดเทศบาล)</t>
  </si>
  <si>
    <t>เพื่อจ่ายเป็นค่าจัดซื้อเก้าอี้ พนักพิง ระดับนักบริหารงานทั่วไป  ตำแหน่งหัวหน้าสำนักปลัดเทศบาล</t>
  </si>
  <si>
    <t xml:space="preserve">จำนวน  1  ตัวๆ  ละ 3,500  บาท </t>
  </si>
  <si>
    <t xml:space="preserve">อยู่ในแผนพัฒนาสามปี  (พ.ศ.2560 - 2562)  ยุทธศาสตร์ที่  8  ด้านการเพิมศักยภาพการพัฒนา </t>
  </si>
  <si>
    <t>องค์กรปกครองส่วนท้องถิ่น  แนวทางการพัฒนาที่  3  การส่งเสริมและสนับสนุนการจัดให้มีและปรับปรุง</t>
  </si>
  <si>
    <t xml:space="preserve">เพื่อจ่ายเป็นค่าจัดซื้อโต๊ะทำงาน  ระดับนักบริหารงานทั่วไป  ตำแหน่งหัวหน้าสำนักปลัดเทศบาล </t>
  </si>
  <si>
    <t xml:space="preserve">จำนวน 1 ตัวๆ  ละ  5,700  บาท </t>
  </si>
  <si>
    <t xml:space="preserve">เพื่อจ่ายเป็นค่าจัดซื้อตู้จัดเก็บเอกสารทางราชการ ขนาดกว้าง 1.50 เมตร  สูง 0.88  เมตร  </t>
  </si>
  <si>
    <t xml:space="preserve">จำนวน  4  หลังๆ  ละ  5,700 บาท </t>
  </si>
  <si>
    <t xml:space="preserve">                     ไม่น้อยกว่า 18.5 นิ้ว จำนวน 1 หน่วย</t>
  </si>
  <si>
    <t xml:space="preserve">อยู่ในแผนพัฒนาสามปี (พ.ศ.2560 - 2562) ยุทธศาสตร์ที่  8  ด้านการเพิ่มศักยภาพการพัฒนา </t>
  </si>
  <si>
    <t xml:space="preserve">อยู่ในแผนพัฒนาสามปี (พ.ศ.2560 - 2562)  ยุทธศาสตร์ที่  8  ด้านการเพิ่มศักยภาพการพัฒนา </t>
  </si>
  <si>
    <t xml:space="preserve">อยู่ในแผนพัฒนาสามปี  (พ.ศ.2560 - 2562)  ยุทธศาสตร์ที่  8  ด้านการเพิ่มศักยภาพการพัฒนา </t>
  </si>
  <si>
    <t>องค์กรปกครองส่วนท้องถิ่น   แนวทางการพัฒนาที่  3   การส่งเสริมและสนับสนุนการจัดให้มีและปรับปรุง</t>
  </si>
  <si>
    <t>เพื่อจ่ายเป็นค่าจัดซื้อเครื่องสำรองไฟฟ้า ขนาด  800  VA ซึ่งมีคุณสมบัติพื้นฐานตามมาตรฐาน</t>
  </si>
  <si>
    <t xml:space="preserve">อยู่ในแผนพัฒนาสามปี  (พ.ศ.2560 - 2562) ยุทธศาสตร์ที่  8  ด้านการเพิ่มศักยภาพการพัฒนา </t>
  </si>
  <si>
    <t>ลำดับที่  1  หน้า  81  (สำนักปลัดเทศบาล)</t>
  </si>
  <si>
    <t>อยู่ในแผนพัฒนาสามปี (พ.ศ.2560 - 2562) ยุทธศาสตร์ที่ 8 ด้านการเพิ่มศักยภาพการพัฒนา</t>
  </si>
  <si>
    <t>ขององค์กรปกครองส่วนท้องถิ่น แนวทางการพัฒนาที่  1 การส่งเสริมและสนับสนุนการบริหารงานในด้าน</t>
  </si>
  <si>
    <t>อยู่ในแผนพัฒนาสามปี  (พ.ศ.2560 - 2562)  ยุทธาศาสตร์ที่  3  ด้านการพัฒนาคุณภาพชีวิต</t>
  </si>
  <si>
    <t xml:space="preserve">พนักงานเทศบาล พนักงานจ้าง บุคคลทั่วไป   เป็นค่าสัมมนาคุณวิทยากร วัสดุอุปกรณ์ เอกสารประกอบ </t>
  </si>
  <si>
    <t>และปัญหาโรคระบาดต่างๆ  ลำดับที่  11  หน้า  53  (สำนักปลัดเทศบาล)</t>
  </si>
  <si>
    <t>ลำดับที่  1 หน้า  81   (สำนักปลัดเทศบาล)</t>
  </si>
  <si>
    <t>เพื่อจ่ายเป็นค่าใช้จ่ายค่าจ้างโครงการปรับปรุงเปลี่ยนแผ่นมุงหลังคา ตลาดสดเทศบาล</t>
  </si>
  <si>
    <t>1.  โครงการปรับปรุงเปลี่ยนแผ่นมุงหลังคา  ตลาดสดเทศบาลตำบลเนินมะปราง</t>
  </si>
  <si>
    <t>จากกระเบื้องแผ่นเรียบ เปลี่ยนเป็นแผ่นเมททัลซีล  จำนวน  1,227  ตารางเมตร พร้อมป้ายโครงการ</t>
  </si>
  <si>
    <t xml:space="preserve">ขององค์กรปกครองส่วนท้องถิ่น  ลำดับ  4  หน้า  85  ( กองสาธารณสุข) </t>
  </si>
  <si>
    <t>ผู้อำนวยการกองสาธารณสุข  หัวหน้าฝ่ายบริหารงานสาธารณสุข   จำนวน  2  ตัวๆ  5,700  บาท</t>
  </si>
  <si>
    <t>ลำดับที่  1  หน้า  81  (กองสาธารณสุข)</t>
  </si>
  <si>
    <t>ลำดับที่  4  หน้า  82  (กองสาธารณสุข)</t>
  </si>
  <si>
    <t>ลำดับที่  3  หน้า   82  (กองสาธารณสุข)</t>
  </si>
  <si>
    <t>เพื่อจ่ายเป็นค่าจัดซื้อเครื่องสำรองไฟฟ้า ขนาด  800  VA  ซึ่งมีคุณสมบัติพื้นฐานตามมาตรฐาน</t>
  </si>
  <si>
    <t xml:space="preserve">อยู่ในแผนพัฒนาสามปี  (พ.ศ. 2560 - 2562)  ยุทธศาสตร์ที่  3  ด้านการพัฒนาคุณภาพชีวิต   </t>
  </si>
  <si>
    <t>แนวทางการพัฒนาที่  1  การส่งเสริมและสนับสนุนให้มีการบริการสาธารณสุขให้ทั่วถึงและเป็นมาตรฐาน</t>
  </si>
  <si>
    <t>อยู่ในแผนพัฒนาสามปี  (พ.ศ. 2560 - 2562)  ยุทธศาสตร์ที่  3  ด้านการพัฒนาคุณภาพชีวิต</t>
  </si>
  <si>
    <t xml:space="preserve">อยู่ในแผนพัฒนาสามปี   (พ.ศ. 2560 - 2562)   ยุทธศาสตร์ที่  3  ด้านการพัฒนาคุณภาพชีวิต  </t>
  </si>
  <si>
    <t>อยู่ในแผนพัฒนาสามปี  (พ.ศ.2560 - 2562)  ยุทธศาสตร์ที่  6  การพัฒนาด้านการจัดการ</t>
  </si>
  <si>
    <t>การสาธิต ให้กับกลุ่มอาชีพเกษตรกร คนในชุมชน  ประชาชน  เช่น สัมมนาคุณวิทยากร  วัสดุอุปกรณ์</t>
  </si>
  <si>
    <t xml:space="preserve">เพื่อจ่ายเป็นค่าใช้จ่ายค่าจ้างก่อสร้างวางท่อระบายน้ำ คสล.  มอก ชั้น  3  ซอยเทศบาล  8  </t>
  </si>
  <si>
    <t>อยู่ในแผนพัฒนาสามปี  (พ.ศ.2560 - 2562)  ยุทธศาสตร์ที่  1  ด้านโครงสร้างพื้นฐาน  แนวทาง</t>
  </si>
  <si>
    <t xml:space="preserve">การพัฒนาที่  2  ก่อสร้าง  /  ปรับปรุง  /  บำรุงรักษาท่อระบายน้ำ ทางเท้า  ทางจักรยาน   และจุดพักรถ  </t>
  </si>
  <si>
    <t>ให้สะดวกใช้ประโยชน์ได้  ลำดับที่  13  หน้า  40  (กองช่าง)</t>
  </si>
  <si>
    <t>ให้สะดวกใช้ประโยชน์ได้  ลำดับที่  9  หน้า  40  (กองช่าง)</t>
  </si>
  <si>
    <t xml:space="preserve">และพื้นที่สองข้างทาง  ลำดับที่  10  หน้า  44  (กองช่าง) </t>
  </si>
  <si>
    <t>และลงลูกรังไหล่ทางเฉลี่ยข้างละไม่น้อยกว่า  0.30  เมตร  หรือจำนวนดินลูกรังไม่น้อกย่า 6.3  ลบ.ม.</t>
  </si>
  <si>
    <t xml:space="preserve">และพื้นที่สองข้างทาง ลำดับที่   9   หน้า  44  (กองช่าง) </t>
  </si>
  <si>
    <t>เพื่อจ่ายเป็นค่าใช้จ่ายค่าจ้างโครงการขุดลอกลำเหมืองทุ่งหอย  ขนาดจากเดิมความกว้างเฉลี่ย</t>
  </si>
  <si>
    <t>2.10  เมตร ลึกเฉลี่ย  0.70  เมตร ยาว  1,250 เมตร ขุดลอกใหม่ความกว้าง 3.00  เมตร ลึกเฉลี่ย 1.00 เมตร</t>
  </si>
  <si>
    <t xml:space="preserve">ทรัพยากรธรรมชาติและสิ่งแวดล้อม   แนวทางการพัฒนาที่  5   การพัฒนาแหล่งน้ำเพื่อการเกษตร </t>
  </si>
  <si>
    <t>ลำดับที่  7  หน้า 70   (กองช่าง)</t>
  </si>
  <si>
    <t>อยู่ในแผนพัฒนาสามปี (พ.ศ.2560 - 2562)  ยุทธศาสตร์ที่  6  การพัฒนาด้านการจัดการ</t>
  </si>
  <si>
    <t>และป้องกันตลิ่งพัง  ลำดับที่  1  หน้า 67</t>
  </si>
  <si>
    <t>และป้องกันตลิ่งพัง  ลำดับที่ 1  หน้า 67</t>
  </si>
  <si>
    <t>อุปโภค  บริโภค   และการจัดการระบบชลประทานและการปรับปรุงระบบน้ำบาดาลให้มีคุณภาพ</t>
  </si>
  <si>
    <t>อยู่ในแผนพัฒนาสามปี  (พ.ศ.2560 - 2562)  ยุทธศาสตร์ที่  3  ด้านการพัฒนา</t>
  </si>
  <si>
    <t>คุณภาพชีวติแนวทางการพัฒนาที่ 3 การส่งเสริมและสนับสนุนการให้ความช่วยเหลือสงเคราะห์</t>
  </si>
  <si>
    <t>และการสงเคราะห์คุณภาพชีวิตเด็ก  เยาวชน  สตรี  ผู้สูงอายุ  คนพิการ ผู้ด้อยโอกาสผู้ช่วยเหลือ</t>
  </si>
  <si>
    <t>อยู่ในแผนพัฒนาสามปี (พ.ศ.2560-2562) ยุทธศาสตร์ที่  4 ด้านการพัฒนาอาชีพ</t>
  </si>
  <si>
    <t>และเพิ่มรายได้  แนวทางการพัฒนาที่  2  การส่งเสริมอาชีพและแก้ไขปัญหาการว่างงาน</t>
  </si>
  <si>
    <t>ลำดับที่ 1  หน้า   65   (สำนักปลัดเทศบาล)</t>
  </si>
  <si>
    <t>การท่องเที่ยว  ลำดับที่  1  หน้า  66  (สำนักปลัดเทศบาล)</t>
  </si>
  <si>
    <t>อยู่ในแผนพัฒนาสามปี (พ.ศ.2560-2562) ยุทธศาสตร์ที่ 3 ด้านการพัฒนาคุณชีวิต</t>
  </si>
  <si>
    <t>ลำดับที่ 3  หน้า 78   (สำนักปลัดเทศบาล)</t>
  </si>
  <si>
    <t>ทำนุบำรุงพระพุทธศาสนาและศาสนาอื่นๆ เพื่อให้มีบทบาทสำคัญในการปลูกฝังให้ประชาชน</t>
  </si>
  <si>
    <t xml:space="preserve">อยู่ในแผนพัฒนาสามปี  (พ.ศ. 2560 - 2562)  ยุทธศาสตร์ที่  3  ด้านการพัฒนา  </t>
  </si>
  <si>
    <t>คุณภาพชีวิต  แนวทางการพัฒนาที่  4  การส่งเสริมและสนับสนุนการแข่งขันกีฬา  การจัดตั้ง</t>
  </si>
  <si>
    <t xml:space="preserve">คุณภาพชีวิต  แนวทางการพัฒนาที่  4  การส่งเสริมและสนับสนุนการแข่งขันกีฬา  การจัดตั้ง </t>
  </si>
  <si>
    <t>โรงเรียนกีฬาและการพัฒนาด้านกีฬาต่างๆ  ลำดับที่  1  หน้า  58  (กองการศึกษา)</t>
  </si>
  <si>
    <t>อยู่ในแผนพัฒนาสามปี  (พ.ศ. 2560 - 2562)  ยุทธศาสตร์ที่  3  ด้านการพัฒนา</t>
  </si>
  <si>
    <t>โรงเรียนกีฬาและการพัฒนาด้านกีฬาต่างๆ   ลำดับที่  1  หน้า  58  (กองการศึกษา)</t>
  </si>
  <si>
    <t xml:space="preserve">เพื่อจ่ายเป็นค่าใช้จ่ายการแข่งขันกีฬาเชื่อมความสัมพันธ์  ให้กับศูนย์พัฒนาเด็กเล็ก </t>
  </si>
  <si>
    <t>ตนเองไม่ได้และผู้ยากจน   ลำดับที่  3  หน้า  55  (สำนักปลัดเทศบาล)</t>
  </si>
  <si>
    <t>การส่งเสริมความสามัคคี  ลำดับที่  11  หน้า  62  (สำนักปลัดเทศบาล)</t>
  </si>
  <si>
    <t xml:space="preserve">ภูมิทัศน์และการจัดการสิ่งแวดล้อมต่างๆ  ลำดับที่  1  หน้า  62  (กองสาธารณสุข) </t>
  </si>
  <si>
    <t>ขยะมูลฝอยของเหลือใช้แบบครบวงจร  ลำดับที่   3  หน้า   69  (กองสาธารณสุข)</t>
  </si>
  <si>
    <t>ลำดับที่  3  หน้า  50  (กองสาธารณสุข)</t>
  </si>
  <si>
    <t>ลำดับที่  1  หน้า  50   (กองสาธารณสุข)</t>
  </si>
  <si>
    <t>อยู่ในแผนพัฒนาสามปี (พ.ศ 2560 - 2562)  ยุทธศาสตร์ที่  6  การพัฒนาด้านการจัดทรัพยากร</t>
  </si>
  <si>
    <t>ยืนต้น พันธุ์ไม้ต่างๆ  รวมถึงค่าป้ายประชาสัมพันธ์ วัสดุอุปกรณ์  และค่าใช้จ่ายอื่นๆ  ที่จำเป็นสำคัญสำหรับ</t>
  </si>
  <si>
    <t>8.  โครงการอบรมนักเรียน เยาวชน เข้าค่ายร่วมใจต้านภัยยาเสพติด</t>
  </si>
  <si>
    <t xml:space="preserve">-  มีกำลังไฟฟ้าที่ใช้  400  W    </t>
  </si>
  <si>
    <t>2.  จัดซื้อรถจักรยานยนต์สามล้อแดง  1  คัน</t>
  </si>
  <si>
    <t>-  ความยาวของใบเลื่อย  420 มม.</t>
  </si>
  <si>
    <t>-  น้ำหนักสุทธิ  2.8  (6.2 ปอนด์) ฯลฯ</t>
  </si>
  <si>
    <t xml:space="preserve">พุ่มไม้  มีรายละเอียดคุณลักษณะ  ตามมาตราฐานครุภัณฑ์  ประกอบด้วยดังนี้ </t>
  </si>
  <si>
    <t xml:space="preserve">อยู่ในแผนพัฒนาสามปี (พ.ศ.2560 - 2562) ยุทธศาสตร์ที่  8 ด้านการเพิ่มศักยภาพการพัฒนา </t>
  </si>
  <si>
    <t xml:space="preserve">อยู่ในแผนพัฒนาสามปี (พ.ศ.2560 - 2562) ยุทธศาสตร์ที่ 8 ด้านการเพิ่มศักยภาพการพัฒนา </t>
  </si>
  <si>
    <t xml:space="preserve">อยู่ในแผนพัฒนาสามปี  (พ.ศ.2560 - 2562)  ยุทธศาสตร์ที่   8 ด้านการเพิ่มศักยภาพการพัฒนา </t>
  </si>
  <si>
    <t xml:space="preserve">อยู่ในแผนพัฒนาสามปี  (พ.ศ.2560 - 2562)  ยุทธศาสตร์ที่  5  การท่องเที่ยวและบริการต่างๆ </t>
  </si>
  <si>
    <t>-  น้ำหนัก  28  kg   ฯลฯ</t>
  </si>
  <si>
    <t>-  ถังเก็บลมขนาด 260 ลิตร  ฯลฯ</t>
  </si>
  <si>
    <t>รายละเอียดคุณลักษณะตามมาตรฐานครุภัณฑ์</t>
  </si>
  <si>
    <t>-   กำลังไฟฟ้าพิกัด  1,500  W</t>
  </si>
  <si>
    <t>- ความไม่แน่นอน  2  ม.  /  วินาที  ฯลฯ</t>
  </si>
  <si>
    <t>2.  จัดซื้อเลื่อยยนต์  1  เครื่อง</t>
  </si>
  <si>
    <t xml:space="preserve">เพื่อจ่ายเป็นค่าจัดซื้อครุภัณฑ์ก่อสร้างเลื่อยยนต์ 1 เครื่อง รายละเอียดคุณลักษณะมาตรฐาน   </t>
  </si>
  <si>
    <t xml:space="preserve">ของครุภัณฑ์ มีปริมาตรกระบอกสูบ  ประสิทธิภาพเครื่องยนต์  ประกอบด้วยดังนี้ </t>
  </si>
  <si>
    <t>-  น้ำมันออโต้ลูป 1 ฝาเต็ม  สามารถใช้กับน้ำมันเบนซินได้ 1 ลิตร  ฯลฯ</t>
  </si>
  <si>
    <t>เพื่อจ่ายเป็นค่าจัดซื้อครุภัณฑ์ไฟฟ้าและวิทยุ เครื่องดิจิตอลมัลติเตอร์  1  เครื่อง  (เครื่องวัด</t>
  </si>
  <si>
    <t>5.  โครงการนำผู้สูงวัย  ฟังธรรมและปฎิบัติธรรม ของเทศบาลตำบลเนินมะปราง</t>
  </si>
  <si>
    <t xml:space="preserve">7.  โครงการก่อสร้างดาด คสล. คลองบ้านมุง  </t>
  </si>
  <si>
    <t xml:space="preserve">8.  โครงการก่อสร้างดาด คสล. คลองบ้านมุง  </t>
  </si>
  <si>
    <t>-  ขนาด  81 X 150 X 28 X 43.6  ซม. / ชุด ฯลฯ</t>
  </si>
  <si>
    <t>เพื่อจ่ายเป็นค่าจัดซื้อครุภัณฑ์บันได  4  ชั้น  1 ตัว รายละเอียดคุณลักษณะมาตรฐานครุภัณฑ์</t>
  </si>
  <si>
    <t xml:space="preserve">อยู่ในแผนพัฒนาสามปี  (พ.ศ.2560 - 2562)  ยุทธศาสตร์ที่ 8 ด้านการเพิ่มศักยภาพการพัฒนา </t>
  </si>
  <si>
    <t xml:space="preserve">เพื่อจ่ายเป็นค่าจัดซื้อครุภัณฑ์ก่อสร้างเครื่องสกัดคอนกรีต  1 เครื่อง   รายละเอียดคุณลักษณะ   </t>
  </si>
  <si>
    <t xml:space="preserve">รายละเอียดคุณลักษณะ  ตามมาตราฐาน PS  2000  ประกอบด้วยดังนี้ </t>
  </si>
  <si>
    <t>กรณีพิเศษฯลฯเพื่อเป็นการส่งเสริมการปรับปรุงประสิทธิภาพประสิทธิผลการปฏิบัติราชการ เป็นขวัญและ</t>
  </si>
  <si>
    <t>ค่าใช้จ่ายอื่นๆ ที่จำเป็นในการฝึกอบรม สำหรับงานนี้</t>
  </si>
  <si>
    <t xml:space="preserve">แผนงานสังคมสงเคราะห์ </t>
  </si>
  <si>
    <t xml:space="preserve">งานสวัสดิการสังคมและสงเคราะห์  </t>
  </si>
  <si>
    <t>1.  โครงการสงเคราะห์ผู้ประสบภัยต่างๆ</t>
  </si>
  <si>
    <t xml:space="preserve">เพื่อจ่ายให้ประชาชนในเขตเทศบาลที่เกิดจากสาธารณภัยต่างๆ   เช่น  การป้องกันและ </t>
  </si>
  <si>
    <t xml:space="preserve">แก้ไขปัญหาอุทกภัย  น้ำป่าไหลหลาก แผ่นดินถล่ม  ภัยแล้ง ภัยหนาว อัคคีภัยและไฟป่าตามหนังสือ  </t>
  </si>
  <si>
    <t>กระทรวงมหาดไทย  ด่วนมาก ที่ มท 0313.4 /ว 667 ลงวันที่ 12 มีนาคม  2545 หนังสือกรมส่งเสริม</t>
  </si>
  <si>
    <t xml:space="preserve">การปกครองท้องถิ่น  ด่วนมาก ที่ มท 0808.3/323  ลงวันที่ 15 มีนาคม  2547  </t>
  </si>
  <si>
    <t xml:space="preserve">อยู่ในแผนพัฒนาสามปี  (พ.ศ.2560 - 2562) ยุทธศาสตร์ที่ 3 ด้านพัฒนาคุณภาพชีวิต  </t>
  </si>
  <si>
    <t xml:space="preserve">คุณภาพชีวิตเด็ก เยาวชน สตรี ผู้สูงอายุ คนพิการ ผู้ด้อยโอกาส ผู้ช่วยเหลือตนเองไม่ได้และผู้ยากจน </t>
  </si>
  <si>
    <t>ลำดับที่ 2  หน้าที่  54  (สำนักปลัดเทศบาล)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</si>
</sst>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,##0.0"/>
    <numFmt numFmtId="206" formatCode="0.0000E+00"/>
    <numFmt numFmtId="207" formatCode="0.000E+00"/>
    <numFmt numFmtId="208" formatCode="0.0E+00"/>
    <numFmt numFmtId="209" formatCode="0.0"/>
    <numFmt numFmtId="210" formatCode="_-* #,##0.000_-;\-* #,##0.000_-;_-* &quot;-&quot;??_-;_-@_-"/>
    <numFmt numFmtId="211" formatCode="_-* #,##0.0000_-;\-* #,##0.0000_-;_-* &quot;-&quot;??_-;_-@_-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(* #,##0.000_);_(* \(#,##0.000\);_(* &quot;-&quot;??_);_(@_)"/>
    <numFmt numFmtId="217" formatCode="_(* #,##0.0_);_(* \(#,##0.0\);_(* &quot;-&quot;??_);_(@_)"/>
    <numFmt numFmtId="218" formatCode="_(* #,##0_);_(* \(#,##0\);_(* &quot;-&quot;??_);_(@_)"/>
    <numFmt numFmtId="219" formatCode="_(* #,##0.0000_);_(* \(#,##0.0000\);_(* &quot;-&quot;??_);_(@_)"/>
    <numFmt numFmtId="220" formatCode="_(* #,##0.00000_);_(* \(#,##0.00000\);_(* &quot;-&quot;??_);_(@_)"/>
    <numFmt numFmtId="221" formatCode="_(* #,##0.000000_);_(* \(#,##0.000000\);_(* &quot;-&quot;??_);_(@_)"/>
    <numFmt numFmtId="222" formatCode="0.0000000"/>
    <numFmt numFmtId="223" formatCode="0.000000"/>
    <numFmt numFmtId="224" formatCode="0.00000"/>
    <numFmt numFmtId="225" formatCode="0.0000"/>
    <numFmt numFmtId="226" formatCode="0.000"/>
    <numFmt numFmtId="227" formatCode="_-* #,##0.00000_-;\-* #,##0.00000_-;_-* &quot;-&quot;?????_-;_-@_-"/>
  </numFmts>
  <fonts count="88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b/>
      <sz val="16"/>
      <name val="AngsanaUPC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6"/>
      <name val="AngsanaUPC"/>
      <family val="1"/>
    </font>
    <font>
      <sz val="14"/>
      <name val="Angsana New"/>
      <family val="1"/>
    </font>
    <font>
      <sz val="16"/>
      <name val="Cordia New"/>
      <family val="2"/>
    </font>
    <font>
      <b/>
      <sz val="18"/>
      <name val="Cordia New"/>
      <family val="2"/>
    </font>
    <font>
      <b/>
      <sz val="16"/>
      <name val="Cordia New"/>
      <family val="2"/>
    </font>
    <font>
      <b/>
      <u val="single"/>
      <sz val="18"/>
      <name val="Cordia New"/>
      <family val="2"/>
    </font>
    <font>
      <b/>
      <u val="single"/>
      <sz val="16"/>
      <name val="Cordia New"/>
      <family val="2"/>
    </font>
    <font>
      <b/>
      <sz val="16"/>
      <color indexed="10"/>
      <name val="Cordia New"/>
      <family val="2"/>
    </font>
    <font>
      <sz val="10"/>
      <color indexed="57"/>
      <name val="Arial"/>
      <family val="2"/>
    </font>
    <font>
      <b/>
      <sz val="14"/>
      <name val="Angsana New"/>
      <family val="1"/>
    </font>
    <font>
      <sz val="18"/>
      <name val="Arial"/>
      <family val="2"/>
    </font>
    <font>
      <b/>
      <sz val="18"/>
      <color indexed="10"/>
      <name val="Cordia New"/>
      <family val="2"/>
    </font>
    <font>
      <b/>
      <sz val="14"/>
      <name val="AngsanaUPC"/>
      <family val="1"/>
    </font>
    <font>
      <sz val="18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16"/>
      <color indexed="9"/>
      <name val="Angsana New"/>
      <family val="1"/>
    </font>
    <font>
      <sz val="14"/>
      <color indexed="10"/>
      <name val="Angsana New"/>
      <family val="1"/>
    </font>
    <font>
      <sz val="14"/>
      <color indexed="14"/>
      <name val="Angsana New"/>
      <family val="1"/>
    </font>
    <font>
      <sz val="9"/>
      <name val="Angsana New"/>
      <family val="1"/>
    </font>
    <font>
      <b/>
      <u val="doubleAccounting"/>
      <sz val="16"/>
      <name val="Cordia New"/>
      <family val="2"/>
    </font>
    <font>
      <sz val="16"/>
      <name val="Arial"/>
      <family val="2"/>
    </font>
    <font>
      <sz val="16"/>
      <name val="TH SarabunIT๙"/>
      <family val="2"/>
    </font>
    <font>
      <sz val="16"/>
      <color indexed="8"/>
      <name val="Cordia New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u val="single"/>
      <sz val="10"/>
      <name val="Cordia New"/>
      <family val="2"/>
    </font>
    <font>
      <b/>
      <sz val="16"/>
      <name val="Arial"/>
      <family val="2"/>
    </font>
    <font>
      <sz val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2"/>
    </font>
    <font>
      <sz val="16"/>
      <color indexed="10"/>
      <name val="Cordia New"/>
      <family val="2"/>
    </font>
    <font>
      <b/>
      <sz val="18"/>
      <color indexed="8"/>
      <name val="Cordia New"/>
      <family val="2"/>
    </font>
    <font>
      <b/>
      <u val="single"/>
      <sz val="16"/>
      <color indexed="8"/>
      <name val="Cordia New"/>
      <family val="2"/>
    </font>
    <font>
      <b/>
      <u val="single"/>
      <sz val="18"/>
      <color indexed="8"/>
      <name val="Cordia Ne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sz val="16"/>
      <color rgb="FFFF0000"/>
      <name val="Cordia New"/>
      <family val="2"/>
    </font>
    <font>
      <b/>
      <sz val="18"/>
      <color theme="1"/>
      <name val="Cordia New"/>
      <family val="2"/>
    </font>
    <font>
      <b/>
      <u val="single"/>
      <sz val="16"/>
      <color theme="1"/>
      <name val="Cordia New"/>
      <family val="2"/>
    </font>
    <font>
      <b/>
      <u val="single"/>
      <sz val="18"/>
      <color theme="1"/>
      <name val="Cordia Ne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22" borderId="0" applyNumberFormat="0" applyBorder="0" applyAlignment="0" applyProtection="0"/>
    <xf numFmtId="0" fontId="73" fillId="23" borderId="1" applyNumberFormat="0" applyAlignment="0" applyProtection="0"/>
    <xf numFmtId="0" fontId="74" fillId="24" borderId="0" applyNumberFormat="0" applyBorder="0" applyAlignment="0" applyProtection="0"/>
    <xf numFmtId="0" fontId="75" fillId="0" borderId="4" applyNumberFormat="0" applyFill="0" applyAlignment="0" applyProtection="0"/>
    <xf numFmtId="0" fontId="76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7" fillId="20" borderId="5" applyNumberFormat="0" applyAlignment="0" applyProtection="0"/>
    <xf numFmtId="0" fontId="0" fillId="32" borderId="6" applyNumberFormat="0" applyFon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00" fontId="1" fillId="0" borderId="0" xfId="33" applyNumberFormat="1" applyFont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2" xfId="0" applyFont="1" applyBorder="1" applyAlignment="1">
      <alignment/>
    </xf>
    <xf numFmtId="200" fontId="5" fillId="0" borderId="16" xfId="33" applyNumberFormat="1" applyFont="1" applyBorder="1" applyAlignment="1">
      <alignment horizontal="center"/>
    </xf>
    <xf numFmtId="200" fontId="8" fillId="0" borderId="17" xfId="33" applyNumberFormat="1" applyFont="1" applyBorder="1" applyAlignment="1">
      <alignment/>
    </xf>
    <xf numFmtId="0" fontId="5" fillId="0" borderId="0" xfId="0" applyFont="1" applyAlignment="1">
      <alignment horizontal="center"/>
    </xf>
    <xf numFmtId="200" fontId="1" fillId="0" borderId="18" xfId="33" applyNumberFormat="1" applyFont="1" applyBorder="1" applyAlignment="1">
      <alignment/>
    </xf>
    <xf numFmtId="200" fontId="1" fillId="0" borderId="17" xfId="33" applyNumberFormat="1" applyFont="1" applyBorder="1" applyAlignment="1">
      <alignment/>
    </xf>
    <xf numFmtId="200" fontId="5" fillId="0" borderId="17" xfId="33" applyNumberFormat="1" applyFont="1" applyBorder="1" applyAlignment="1">
      <alignment/>
    </xf>
    <xf numFmtId="200" fontId="1" fillId="0" borderId="19" xfId="33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200" fontId="7" fillId="0" borderId="17" xfId="33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200" fontId="1" fillId="0" borderId="22" xfId="33" applyNumberFormat="1" applyFont="1" applyBorder="1" applyAlignment="1">
      <alignment/>
    </xf>
    <xf numFmtId="200" fontId="7" fillId="0" borderId="0" xfId="33" applyNumberFormat="1" applyFont="1" applyAlignment="1">
      <alignment/>
    </xf>
    <xf numFmtId="200" fontId="7" fillId="0" borderId="23" xfId="33" applyNumberFormat="1" applyFont="1" applyBorder="1" applyAlignment="1">
      <alignment horizontal="center"/>
    </xf>
    <xf numFmtId="200" fontId="8" fillId="0" borderId="19" xfId="33" applyNumberFormat="1" applyFont="1" applyBorder="1" applyAlignment="1">
      <alignment/>
    </xf>
    <xf numFmtId="200" fontId="5" fillId="0" borderId="23" xfId="33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200" fontId="1" fillId="0" borderId="25" xfId="33" applyNumberFormat="1" applyFont="1" applyBorder="1" applyAlignment="1">
      <alignment/>
    </xf>
    <xf numFmtId="200" fontId="1" fillId="0" borderId="26" xfId="33" applyNumberFormat="1" applyFont="1" applyBorder="1" applyAlignment="1">
      <alignment/>
    </xf>
    <xf numFmtId="200" fontId="1" fillId="0" borderId="15" xfId="33" applyNumberFormat="1" applyFont="1" applyBorder="1" applyAlignment="1">
      <alignment/>
    </xf>
    <xf numFmtId="200" fontId="1" fillId="0" borderId="27" xfId="33" applyNumberFormat="1" applyFont="1" applyBorder="1" applyAlignment="1">
      <alignment/>
    </xf>
    <xf numFmtId="200" fontId="7" fillId="0" borderId="22" xfId="33" applyNumberFormat="1" applyFont="1" applyBorder="1" applyAlignment="1">
      <alignment/>
    </xf>
    <xf numFmtId="200" fontId="9" fillId="0" borderId="0" xfId="33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200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200" fontId="1" fillId="0" borderId="17" xfId="33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/>
    </xf>
    <xf numFmtId="200" fontId="5" fillId="0" borderId="17" xfId="33" applyNumberFormat="1" applyFont="1" applyFill="1" applyBorder="1" applyAlignment="1" applyProtection="1">
      <alignment/>
      <protection/>
    </xf>
    <xf numFmtId="200" fontId="1" fillId="0" borderId="17" xfId="33" applyNumberFormat="1" applyFont="1" applyFill="1" applyBorder="1" applyAlignment="1">
      <alignment/>
    </xf>
    <xf numFmtId="200" fontId="5" fillId="0" borderId="22" xfId="33" applyNumberFormat="1" applyFont="1" applyBorder="1" applyAlignment="1">
      <alignment/>
    </xf>
    <xf numFmtId="200" fontId="7" fillId="0" borderId="18" xfId="33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200" fontId="14" fillId="0" borderId="0" xfId="33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200" fontId="15" fillId="0" borderId="0" xfId="33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200" fontId="13" fillId="0" borderId="0" xfId="33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200" fontId="13" fillId="0" borderId="0" xfId="33" applyNumberFormat="1" applyFont="1" applyBorder="1" applyAlignment="1" applyProtection="1">
      <alignment/>
      <protection/>
    </xf>
    <xf numFmtId="200" fontId="15" fillId="0" borderId="0" xfId="33" applyNumberFormat="1" applyFont="1" applyBorder="1" applyAlignment="1" applyProtection="1">
      <alignment/>
      <protection/>
    </xf>
    <xf numFmtId="0" fontId="13" fillId="0" borderId="0" xfId="0" applyNumberFormat="1" applyFont="1" applyBorder="1" applyAlignment="1">
      <alignment/>
    </xf>
    <xf numFmtId="200" fontId="15" fillId="0" borderId="0" xfId="33" applyNumberFormat="1" applyFont="1" applyFill="1" applyBorder="1" applyAlignment="1" applyProtection="1">
      <alignment/>
      <protection/>
    </xf>
    <xf numFmtId="200" fontId="15" fillId="0" borderId="0" xfId="0" applyNumberFormat="1" applyFont="1" applyBorder="1" applyAlignment="1">
      <alignment/>
    </xf>
    <xf numFmtId="20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200" fontId="15" fillId="0" borderId="0" xfId="33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200" fontId="13" fillId="0" borderId="0" xfId="33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200" fontId="14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1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/>
    </xf>
    <xf numFmtId="200" fontId="1" fillId="0" borderId="0" xfId="33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200" fontId="14" fillId="0" borderId="0" xfId="33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200" fontId="15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200" fontId="13" fillId="0" borderId="0" xfId="33" applyNumberFormat="1" applyFont="1" applyAlignment="1">
      <alignment/>
    </xf>
    <xf numFmtId="0" fontId="15" fillId="0" borderId="0" xfId="0" applyFont="1" applyBorder="1" applyAlignment="1">
      <alignment horizontal="left"/>
    </xf>
    <xf numFmtId="200" fontId="13" fillId="0" borderId="0" xfId="0" applyNumberFormat="1" applyFont="1" applyFill="1" applyBorder="1" applyAlignment="1">
      <alignment/>
    </xf>
    <xf numFmtId="200" fontId="7" fillId="0" borderId="17" xfId="33" applyNumberFormat="1" applyFont="1" applyFill="1" applyBorder="1" applyAlignment="1">
      <alignment/>
    </xf>
    <xf numFmtId="0" fontId="5" fillId="0" borderId="17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00" fontId="6" fillId="0" borderId="0" xfId="0" applyNumberFormat="1" applyFont="1" applyAlignment="1">
      <alignment/>
    </xf>
    <xf numFmtId="200" fontId="6" fillId="0" borderId="0" xfId="33" applyNumberFormat="1" applyFont="1" applyAlignment="1">
      <alignment horizontal="left" indent="1"/>
    </xf>
    <xf numFmtId="200" fontId="6" fillId="0" borderId="0" xfId="33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200" fontId="11" fillId="0" borderId="17" xfId="33" applyNumberFormat="1" applyFont="1" applyBorder="1" applyAlignment="1">
      <alignment/>
    </xf>
    <xf numFmtId="200" fontId="11" fillId="0" borderId="28" xfId="33" applyNumberFormat="1" applyFont="1" applyBorder="1" applyAlignment="1">
      <alignment horizontal="left" indent="1"/>
    </xf>
    <xf numFmtId="200" fontId="11" fillId="0" borderId="28" xfId="33" applyNumberFormat="1" applyFont="1" applyBorder="1" applyAlignment="1">
      <alignment/>
    </xf>
    <xf numFmtId="200" fontId="11" fillId="0" borderId="17" xfId="33" applyNumberFormat="1" applyFont="1" applyBorder="1" applyAlignment="1">
      <alignment horizontal="left" indent="1"/>
    </xf>
    <xf numFmtId="0" fontId="1" fillId="0" borderId="17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/>
    </xf>
    <xf numFmtId="200" fontId="11" fillId="0" borderId="29" xfId="33" applyNumberFormat="1" applyFont="1" applyBorder="1" applyAlignment="1">
      <alignment horizontal="left" indent="1"/>
    </xf>
    <xf numFmtId="200" fontId="11" fillId="0" borderId="29" xfId="33" applyNumberFormat="1" applyFont="1" applyBorder="1" applyAlignment="1">
      <alignment/>
    </xf>
    <xf numFmtId="43" fontId="6" fillId="0" borderId="0" xfId="33" applyFont="1" applyAlignment="1">
      <alignment/>
    </xf>
    <xf numFmtId="0" fontId="6" fillId="0" borderId="16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00" fontId="1" fillId="0" borderId="19" xfId="33" applyNumberFormat="1" applyFont="1" applyFill="1" applyBorder="1" applyAlignment="1">
      <alignment/>
    </xf>
    <xf numFmtId="0" fontId="5" fillId="0" borderId="21" xfId="0" applyFont="1" applyFill="1" applyBorder="1" applyAlignment="1" applyProtection="1">
      <alignment/>
      <protection/>
    </xf>
    <xf numFmtId="0" fontId="11" fillId="0" borderId="2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/>
      <protection/>
    </xf>
    <xf numFmtId="200" fontId="5" fillId="0" borderId="17" xfId="33" applyNumberFormat="1" applyFont="1" applyBorder="1" applyAlignment="1">
      <alignment horizontal="center"/>
    </xf>
    <xf numFmtId="200" fontId="1" fillId="0" borderId="21" xfId="33" applyNumberFormat="1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200" fontId="5" fillId="0" borderId="22" xfId="33" applyNumberFormat="1" applyFont="1" applyFill="1" applyBorder="1" applyAlignment="1" applyProtection="1">
      <alignment/>
      <protection/>
    </xf>
    <xf numFmtId="200" fontId="1" fillId="0" borderId="22" xfId="33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31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200" fontId="1" fillId="0" borderId="29" xfId="33" applyNumberFormat="1" applyFont="1" applyBorder="1" applyAlignment="1">
      <alignment/>
    </xf>
    <xf numFmtId="0" fontId="1" fillId="0" borderId="32" xfId="0" applyFont="1" applyFill="1" applyBorder="1" applyAlignment="1" applyProtection="1">
      <alignment/>
      <protection/>
    </xf>
    <xf numFmtId="0" fontId="5" fillId="0" borderId="33" xfId="0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200" fontId="5" fillId="0" borderId="28" xfId="33" applyNumberFormat="1" applyFont="1" applyBorder="1" applyAlignment="1">
      <alignment/>
    </xf>
    <xf numFmtId="200" fontId="1" fillId="0" borderId="28" xfId="33" applyNumberFormat="1" applyFont="1" applyBorder="1" applyAlignment="1">
      <alignment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200" fontId="1" fillId="0" borderId="10" xfId="33" applyNumberFormat="1" applyFont="1" applyBorder="1" applyAlignment="1">
      <alignment/>
    </xf>
    <xf numFmtId="200" fontId="1" fillId="0" borderId="35" xfId="33" applyNumberFormat="1" applyFont="1" applyBorder="1" applyAlignment="1">
      <alignment/>
    </xf>
    <xf numFmtId="200" fontId="5" fillId="0" borderId="35" xfId="33" applyNumberFormat="1" applyFont="1" applyBorder="1" applyAlignment="1">
      <alignment/>
    </xf>
    <xf numFmtId="0" fontId="1" fillId="0" borderId="32" xfId="0" applyFont="1" applyBorder="1" applyAlignment="1">
      <alignment/>
    </xf>
    <xf numFmtId="0" fontId="5" fillId="0" borderId="33" xfId="0" applyFont="1" applyBorder="1" applyAlignment="1" applyProtection="1">
      <alignment/>
      <protection/>
    </xf>
    <xf numFmtId="0" fontId="1" fillId="0" borderId="33" xfId="0" applyFont="1" applyBorder="1" applyAlignment="1">
      <alignment/>
    </xf>
    <xf numFmtId="200" fontId="8" fillId="0" borderId="33" xfId="33" applyNumberFormat="1" applyFont="1" applyBorder="1" applyAlignment="1">
      <alignment/>
    </xf>
    <xf numFmtId="200" fontId="8" fillId="0" borderId="28" xfId="33" applyNumberFormat="1" applyFont="1" applyBorder="1" applyAlignment="1">
      <alignment/>
    </xf>
    <xf numFmtId="200" fontId="7" fillId="0" borderId="28" xfId="33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200" fontId="1" fillId="33" borderId="12" xfId="33" applyNumberFormat="1" applyFont="1" applyFill="1" applyBorder="1" applyAlignment="1">
      <alignment/>
    </xf>
    <xf numFmtId="200" fontId="1" fillId="33" borderId="16" xfId="33" applyNumberFormat="1" applyFont="1" applyFill="1" applyBorder="1" applyAlignment="1">
      <alignment/>
    </xf>
    <xf numFmtId="200" fontId="5" fillId="33" borderId="16" xfId="33" applyNumberFormat="1" applyFont="1" applyFill="1" applyBorder="1" applyAlignment="1">
      <alignment/>
    </xf>
    <xf numFmtId="200" fontId="1" fillId="0" borderId="33" xfId="33" applyNumberFormat="1" applyFont="1" applyBorder="1" applyAlignment="1">
      <alignment/>
    </xf>
    <xf numFmtId="200" fontId="7" fillId="33" borderId="16" xfId="33" applyNumberFormat="1" applyFont="1" applyFill="1" applyBorder="1" applyAlignment="1">
      <alignment/>
    </xf>
    <xf numFmtId="200" fontId="8" fillId="33" borderId="16" xfId="33" applyNumberFormat="1" applyFont="1" applyFill="1" applyBorder="1" applyAlignment="1">
      <alignment/>
    </xf>
    <xf numFmtId="200" fontId="5" fillId="0" borderId="29" xfId="33" applyNumberFormat="1" applyFont="1" applyBorder="1" applyAlignment="1">
      <alignment/>
    </xf>
    <xf numFmtId="200" fontId="5" fillId="33" borderId="23" xfId="33" applyNumberFormat="1" applyFont="1" applyFill="1" applyBorder="1" applyAlignment="1">
      <alignment/>
    </xf>
    <xf numFmtId="200" fontId="1" fillId="0" borderId="36" xfId="33" applyNumberFormat="1" applyFont="1" applyFill="1" applyBorder="1" applyAlignment="1">
      <alignment/>
    </xf>
    <xf numFmtId="200" fontId="1" fillId="0" borderId="28" xfId="33" applyNumberFormat="1" applyFont="1" applyFill="1" applyBorder="1" applyAlignment="1">
      <alignment/>
    </xf>
    <xf numFmtId="200" fontId="5" fillId="0" borderId="28" xfId="33" applyNumberFormat="1" applyFont="1" applyFill="1" applyBorder="1" applyAlignment="1">
      <alignment/>
    </xf>
    <xf numFmtId="200" fontId="1" fillId="0" borderId="31" xfId="33" applyNumberFormat="1" applyFont="1" applyBorder="1" applyAlignment="1">
      <alignment/>
    </xf>
    <xf numFmtId="200" fontId="20" fillId="33" borderId="16" xfId="33" applyNumberFormat="1" applyFont="1" applyFill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200" fontId="6" fillId="0" borderId="16" xfId="33" applyNumberFormat="1" applyFont="1" applyBorder="1" applyAlignment="1">
      <alignment/>
    </xf>
    <xf numFmtId="200" fontId="6" fillId="0" borderId="0" xfId="33" applyNumberFormat="1" applyFont="1" applyAlignment="1">
      <alignment horizontal="center"/>
    </xf>
    <xf numFmtId="200" fontId="6" fillId="0" borderId="16" xfId="33" applyNumberFormat="1" applyFont="1" applyBorder="1" applyAlignment="1">
      <alignment horizontal="left"/>
    </xf>
    <xf numFmtId="200" fontId="6" fillId="0" borderId="0" xfId="33" applyNumberFormat="1" applyFont="1" applyBorder="1" applyAlignment="1">
      <alignment horizontal="center"/>
    </xf>
    <xf numFmtId="200" fontId="6" fillId="0" borderId="0" xfId="33" applyNumberFormat="1" applyFont="1" applyBorder="1" applyAlignment="1">
      <alignment/>
    </xf>
    <xf numFmtId="43" fontId="23" fillId="0" borderId="0" xfId="33" applyNumberFormat="1" applyFont="1" applyBorder="1" applyAlignment="1">
      <alignment/>
    </xf>
    <xf numFmtId="0" fontId="6" fillId="0" borderId="0" xfId="0" applyFont="1" applyAlignment="1">
      <alignment horizontal="right"/>
    </xf>
    <xf numFmtId="200" fontId="6" fillId="0" borderId="0" xfId="33" applyNumberFormat="1" applyFont="1" applyAlignment="1">
      <alignment horizontal="right"/>
    </xf>
    <xf numFmtId="43" fontId="6" fillId="0" borderId="16" xfId="33" applyFont="1" applyBorder="1" applyAlignment="1">
      <alignment/>
    </xf>
    <xf numFmtId="43" fontId="6" fillId="0" borderId="0" xfId="33" applyFont="1" applyBorder="1" applyAlignment="1">
      <alignment horizontal="center"/>
    </xf>
    <xf numFmtId="200" fontId="6" fillId="0" borderId="16" xfId="33" applyNumberFormat="1" applyFont="1" applyFill="1" applyBorder="1" applyAlignment="1">
      <alignment horizontal="left" indent="1"/>
    </xf>
    <xf numFmtId="200" fontId="6" fillId="0" borderId="16" xfId="33" applyNumberFormat="1" applyFont="1" applyFill="1" applyBorder="1" applyAlignment="1">
      <alignment horizontal="center"/>
    </xf>
    <xf numFmtId="200" fontId="6" fillId="0" borderId="28" xfId="33" applyNumberFormat="1" applyFont="1" applyFill="1" applyBorder="1" applyAlignment="1">
      <alignment/>
    </xf>
    <xf numFmtId="200" fontId="6" fillId="0" borderId="29" xfId="33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200" fontId="5" fillId="0" borderId="39" xfId="33" applyNumberFormat="1" applyFont="1" applyFill="1" applyBorder="1" applyAlignment="1" applyProtection="1">
      <alignment/>
      <protection/>
    </xf>
    <xf numFmtId="200" fontId="1" fillId="0" borderId="40" xfId="33" applyNumberFormat="1" applyFont="1" applyFill="1" applyBorder="1" applyAlignment="1">
      <alignment/>
    </xf>
    <xf numFmtId="200" fontId="27" fillId="0" borderId="15" xfId="33" applyNumberFormat="1" applyFont="1" applyBorder="1" applyAlignment="1">
      <alignment/>
    </xf>
    <xf numFmtId="200" fontId="8" fillId="0" borderId="23" xfId="33" applyNumberFormat="1" applyFont="1" applyBorder="1" applyAlignment="1">
      <alignment horizontal="center"/>
    </xf>
    <xf numFmtId="200" fontId="12" fillId="0" borderId="17" xfId="33" applyNumberFormat="1" applyFont="1" applyFill="1" applyBorder="1" applyAlignment="1" applyProtection="1">
      <alignment/>
      <protection/>
    </xf>
    <xf numFmtId="200" fontId="12" fillId="33" borderId="16" xfId="33" applyNumberFormat="1" applyFont="1" applyFill="1" applyBorder="1" applyAlignment="1" applyProtection="1">
      <alignment/>
      <protection/>
    </xf>
    <xf numFmtId="200" fontId="12" fillId="0" borderId="28" xfId="33" applyNumberFormat="1" applyFont="1" applyFill="1" applyBorder="1" applyAlignment="1" applyProtection="1">
      <alignment/>
      <protection/>
    </xf>
    <xf numFmtId="200" fontId="12" fillId="0" borderId="22" xfId="33" applyNumberFormat="1" applyFont="1" applyFill="1" applyBorder="1" applyAlignment="1" applyProtection="1">
      <alignment/>
      <protection/>
    </xf>
    <xf numFmtId="200" fontId="12" fillId="0" borderId="17" xfId="33" applyNumberFormat="1" applyFont="1" applyBorder="1" applyAlignment="1" applyProtection="1">
      <alignment/>
      <protection/>
    </xf>
    <xf numFmtId="200" fontId="28" fillId="0" borderId="17" xfId="33" applyNumberFormat="1" applyFont="1" applyFill="1" applyBorder="1" applyAlignment="1" applyProtection="1">
      <alignment/>
      <protection/>
    </xf>
    <xf numFmtId="0" fontId="12" fillId="0" borderId="17" xfId="0" applyFont="1" applyFill="1" applyBorder="1" applyAlignment="1">
      <alignment/>
    </xf>
    <xf numFmtId="200" fontId="20" fillId="0" borderId="28" xfId="33" applyNumberFormat="1" applyFont="1" applyFill="1" applyBorder="1" applyAlignment="1" applyProtection="1">
      <alignment/>
      <protection/>
    </xf>
    <xf numFmtId="200" fontId="12" fillId="0" borderId="0" xfId="33" applyNumberFormat="1" applyFont="1" applyBorder="1" applyAlignment="1" applyProtection="1">
      <alignment/>
      <protection/>
    </xf>
    <xf numFmtId="200" fontId="29" fillId="0" borderId="28" xfId="33" applyNumberFormat="1" applyFont="1" applyFill="1" applyBorder="1" applyAlignment="1" applyProtection="1">
      <alignment/>
      <protection/>
    </xf>
    <xf numFmtId="200" fontId="20" fillId="0" borderId="0" xfId="33" applyNumberFormat="1" applyFont="1" applyBorder="1" applyAlignment="1" applyProtection="1">
      <alignment/>
      <protection/>
    </xf>
    <xf numFmtId="200" fontId="12" fillId="0" borderId="0" xfId="33" applyNumberFormat="1" applyFont="1" applyBorder="1" applyAlignment="1" applyProtection="1">
      <alignment horizontal="center"/>
      <protection/>
    </xf>
    <xf numFmtId="200" fontId="12" fillId="0" borderId="12" xfId="33" applyNumberFormat="1" applyFont="1" applyBorder="1" applyAlignment="1" applyProtection="1">
      <alignment/>
      <protection/>
    </xf>
    <xf numFmtId="200" fontId="12" fillId="0" borderId="23" xfId="33" applyNumberFormat="1" applyFont="1" applyBorder="1" applyAlignment="1" applyProtection="1">
      <alignment/>
      <protection/>
    </xf>
    <xf numFmtId="200" fontId="12" fillId="0" borderId="35" xfId="33" applyNumberFormat="1" applyFont="1" applyBorder="1" applyAlignment="1" applyProtection="1">
      <alignment/>
      <protection/>
    </xf>
    <xf numFmtId="200" fontId="20" fillId="0" borderId="28" xfId="33" applyNumberFormat="1" applyFont="1" applyBorder="1" applyAlignment="1" applyProtection="1">
      <alignment/>
      <protection/>
    </xf>
    <xf numFmtId="200" fontId="12" fillId="0" borderId="28" xfId="33" applyNumberFormat="1" applyFont="1" applyBorder="1" applyAlignment="1" applyProtection="1">
      <alignment/>
      <protection/>
    </xf>
    <xf numFmtId="200" fontId="12" fillId="0" borderId="22" xfId="33" applyNumberFormat="1" applyFont="1" applyBorder="1" applyAlignment="1" applyProtection="1">
      <alignment/>
      <protection/>
    </xf>
    <xf numFmtId="200" fontId="12" fillId="0" borderId="18" xfId="33" applyNumberFormat="1" applyFont="1" applyBorder="1" applyAlignment="1" applyProtection="1">
      <alignment/>
      <protection/>
    </xf>
    <xf numFmtId="200" fontId="12" fillId="0" borderId="38" xfId="33" applyNumberFormat="1" applyFont="1" applyFill="1" applyBorder="1" applyAlignment="1" applyProtection="1">
      <alignment/>
      <protection/>
    </xf>
    <xf numFmtId="200" fontId="12" fillId="0" borderId="39" xfId="33" applyNumberFormat="1" applyFont="1" applyFill="1" applyBorder="1" applyAlignment="1" applyProtection="1">
      <alignment/>
      <protection/>
    </xf>
    <xf numFmtId="200" fontId="20" fillId="0" borderId="17" xfId="33" applyNumberFormat="1" applyFont="1" applyBorder="1" applyAlignment="1" applyProtection="1">
      <alignment/>
      <protection/>
    </xf>
    <xf numFmtId="200" fontId="12" fillId="0" borderId="29" xfId="33" applyNumberFormat="1" applyFont="1" applyBorder="1" applyAlignment="1" applyProtection="1">
      <alignment/>
      <protection/>
    </xf>
    <xf numFmtId="200" fontId="20" fillId="0" borderId="0" xfId="33" applyNumberFormat="1" applyFont="1" applyBorder="1" applyAlignment="1" applyProtection="1">
      <alignment horizontal="center"/>
      <protection/>
    </xf>
    <xf numFmtId="200" fontId="20" fillId="0" borderId="12" xfId="33" applyNumberFormat="1" applyFont="1" applyBorder="1" applyAlignment="1" applyProtection="1">
      <alignment/>
      <protection/>
    </xf>
    <xf numFmtId="200" fontId="29" fillId="33" borderId="16" xfId="33" applyNumberFormat="1" applyFont="1" applyFill="1" applyBorder="1" applyAlignment="1" applyProtection="1">
      <alignment/>
      <protection/>
    </xf>
    <xf numFmtId="200" fontId="29" fillId="0" borderId="28" xfId="33" applyNumberFormat="1" applyFont="1" applyBorder="1" applyAlignment="1" applyProtection="1">
      <alignment/>
      <protection/>
    </xf>
    <xf numFmtId="200" fontId="29" fillId="0" borderId="17" xfId="33" applyNumberFormat="1" applyFont="1" applyBorder="1" applyAlignment="1" applyProtection="1">
      <alignment/>
      <protection/>
    </xf>
    <xf numFmtId="200" fontId="29" fillId="0" borderId="18" xfId="33" applyNumberFormat="1" applyFont="1" applyBorder="1" applyAlignment="1" applyProtection="1">
      <alignment/>
      <protection/>
    </xf>
    <xf numFmtId="200" fontId="15" fillId="0" borderId="0" xfId="33" applyNumberFormat="1" applyFont="1" applyBorder="1" applyAlignment="1">
      <alignment horizontal="right"/>
    </xf>
    <xf numFmtId="200" fontId="15" fillId="0" borderId="0" xfId="33" applyNumberFormat="1" applyFont="1" applyAlignment="1">
      <alignment/>
    </xf>
    <xf numFmtId="200" fontId="30" fillId="0" borderId="38" xfId="33" applyNumberFormat="1" applyFont="1" applyBorder="1" applyAlignment="1" applyProtection="1">
      <alignment/>
      <protection/>
    </xf>
    <xf numFmtId="200" fontId="15" fillId="0" borderId="0" xfId="0" applyNumberFormat="1" applyFont="1" applyBorder="1" applyAlignment="1">
      <alignment horizontal="right"/>
    </xf>
    <xf numFmtId="200" fontId="15" fillId="0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/>
    </xf>
    <xf numFmtId="200" fontId="22" fillId="0" borderId="0" xfId="33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200" fontId="15" fillId="0" borderId="0" xfId="33" applyNumberFormat="1" applyFont="1" applyBorder="1" applyAlignment="1" applyProtection="1">
      <alignment/>
      <protection/>
    </xf>
    <xf numFmtId="200" fontId="13" fillId="0" borderId="0" xfId="33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200" fontId="15" fillId="0" borderId="0" xfId="33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200" fontId="15" fillId="0" borderId="0" xfId="33" applyNumberFormat="1" applyFont="1" applyBorder="1" applyAlignment="1" applyProtection="1">
      <alignment horizontal="right"/>
      <protection/>
    </xf>
    <xf numFmtId="200" fontId="13" fillId="0" borderId="0" xfId="33" applyNumberFormat="1" applyFont="1" applyBorder="1" applyAlignment="1" applyProtection="1">
      <alignment horizontal="right"/>
      <protection/>
    </xf>
    <xf numFmtId="200" fontId="15" fillId="0" borderId="0" xfId="33" applyNumberFormat="1" applyFont="1" applyFill="1" applyBorder="1" applyAlignment="1">
      <alignment horizontal="right"/>
    </xf>
    <xf numFmtId="200" fontId="13" fillId="0" borderId="0" xfId="33" applyNumberFormat="1" applyFont="1" applyBorder="1" applyAlignment="1">
      <alignment horizontal="right"/>
    </xf>
    <xf numFmtId="200" fontId="13" fillId="0" borderId="0" xfId="33" applyNumberFormat="1" applyFont="1" applyFill="1" applyBorder="1" applyAlignment="1">
      <alignment horizontal="right"/>
    </xf>
    <xf numFmtId="0" fontId="1" fillId="0" borderId="28" xfId="0" applyFont="1" applyBorder="1" applyAlignment="1" applyProtection="1">
      <alignment/>
      <protection/>
    </xf>
    <xf numFmtId="200" fontId="14" fillId="0" borderId="0" xfId="33" applyNumberFormat="1" applyFont="1" applyAlignment="1">
      <alignment horizontal="left"/>
    </xf>
    <xf numFmtId="200" fontId="14" fillId="0" borderId="0" xfId="33" applyNumberFormat="1" applyFont="1" applyFill="1" applyBorder="1" applyAlignment="1">
      <alignment shrinkToFit="1"/>
    </xf>
    <xf numFmtId="200" fontId="13" fillId="0" borderId="0" xfId="0" applyNumberFormat="1" applyFont="1" applyBorder="1" applyAlignment="1">
      <alignment horizontal="right"/>
    </xf>
    <xf numFmtId="200" fontId="14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applyProtection="1">
      <alignment horizontal="right"/>
      <protection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horizontal="left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2" fillId="0" borderId="0" xfId="0" applyFont="1" applyBorder="1" applyAlignment="1">
      <alignment/>
    </xf>
    <xf numFmtId="200" fontId="82" fillId="0" borderId="0" xfId="33" applyNumberFormat="1" applyFont="1" applyBorder="1" applyAlignment="1">
      <alignment/>
    </xf>
    <xf numFmtId="0" fontId="81" fillId="0" borderId="0" xfId="0" applyFont="1" applyBorder="1" applyAlignment="1">
      <alignment/>
    </xf>
    <xf numFmtId="200" fontId="81" fillId="0" borderId="0" xfId="33" applyNumberFormat="1" applyFont="1" applyBorder="1" applyAlignment="1">
      <alignment/>
    </xf>
    <xf numFmtId="200" fontId="26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200" fontId="31" fillId="0" borderId="0" xfId="33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200" fontId="15" fillId="0" borderId="0" xfId="0" applyNumberFormat="1" applyFont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200" fontId="81" fillId="0" borderId="0" xfId="33" applyNumberFormat="1" applyFont="1" applyFill="1" applyBorder="1" applyAlignment="1">
      <alignment/>
    </xf>
    <xf numFmtId="0" fontId="81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/>
    </xf>
    <xf numFmtId="0" fontId="82" fillId="0" borderId="0" xfId="0" applyFont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14" fillId="0" borderId="0" xfId="0" applyFont="1" applyBorder="1" applyAlignment="1" applyProtection="1">
      <alignment/>
      <protection/>
    </xf>
    <xf numFmtId="200" fontId="14" fillId="0" borderId="0" xfId="33" applyNumberFormat="1" applyFont="1" applyFill="1" applyAlignment="1">
      <alignment horizontal="left"/>
    </xf>
    <xf numFmtId="43" fontId="13" fillId="0" borderId="0" xfId="33" applyFont="1" applyBorder="1" applyAlignment="1">
      <alignment/>
    </xf>
    <xf numFmtId="43" fontId="15" fillId="0" borderId="0" xfId="33" applyFont="1" applyBorder="1" applyAlignment="1">
      <alignment/>
    </xf>
    <xf numFmtId="43" fontId="15" fillId="0" borderId="0" xfId="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0" fontId="14" fillId="0" borderId="0" xfId="0" applyFont="1" applyFill="1" applyAlignment="1">
      <alignment horizontal="right"/>
    </xf>
    <xf numFmtId="200" fontId="14" fillId="0" borderId="0" xfId="33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Border="1" applyAlignment="1">
      <alignment horizontal="left" vertical="top"/>
    </xf>
    <xf numFmtId="0" fontId="81" fillId="0" borderId="0" xfId="0" applyFont="1" applyBorder="1" applyAlignment="1">
      <alignment/>
    </xf>
    <xf numFmtId="200" fontId="14" fillId="0" borderId="0" xfId="33" applyNumberFormat="1" applyFont="1" applyFill="1" applyBorder="1" applyAlignment="1">
      <alignment horizontal="right"/>
    </xf>
    <xf numFmtId="0" fontId="81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 vertical="center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43" fontId="82" fillId="0" borderId="0" xfId="33" applyFont="1" applyBorder="1" applyAlignment="1">
      <alignment/>
    </xf>
    <xf numFmtId="200" fontId="82" fillId="0" borderId="0" xfId="33" applyNumberFormat="1" applyFont="1" applyBorder="1" applyAlignment="1">
      <alignment/>
    </xf>
    <xf numFmtId="200" fontId="13" fillId="0" borderId="0" xfId="33" applyNumberFormat="1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 horizontal="left"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 horizontal="right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200" fontId="84" fillId="0" borderId="0" xfId="33" applyNumberFormat="1" applyFont="1" applyFill="1" applyBorder="1" applyAlignment="1">
      <alignment/>
    </xf>
    <xf numFmtId="0" fontId="84" fillId="0" borderId="0" xfId="0" applyFont="1" applyFill="1" applyBorder="1" applyAlignment="1">
      <alignment horizontal="right"/>
    </xf>
    <xf numFmtId="0" fontId="84" fillId="0" borderId="0" xfId="0" applyFont="1" applyBorder="1" applyAlignment="1">
      <alignment/>
    </xf>
    <xf numFmtId="0" fontId="81" fillId="0" borderId="0" xfId="0" applyFont="1" applyAlignment="1">
      <alignment/>
    </xf>
    <xf numFmtId="200" fontId="82" fillId="0" borderId="0" xfId="33" applyNumberFormat="1" applyFont="1" applyBorder="1" applyAlignment="1">
      <alignment horizontal="right"/>
    </xf>
    <xf numFmtId="0" fontId="82" fillId="0" borderId="0" xfId="0" applyFont="1" applyBorder="1" applyAlignment="1" applyProtection="1">
      <alignment/>
      <protection/>
    </xf>
    <xf numFmtId="200" fontId="82" fillId="0" borderId="0" xfId="33" applyNumberFormat="1" applyFont="1" applyFill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1" fillId="0" borderId="0" xfId="0" applyFont="1" applyAlignment="1">
      <alignment/>
    </xf>
    <xf numFmtId="0" fontId="87" fillId="0" borderId="0" xfId="0" applyFont="1" applyAlignment="1">
      <alignment/>
    </xf>
    <xf numFmtId="200" fontId="87" fillId="0" borderId="0" xfId="33" applyNumberFormat="1" applyFont="1" applyAlignment="1">
      <alignment/>
    </xf>
    <xf numFmtId="200" fontId="82" fillId="0" borderId="0" xfId="33" applyNumberFormat="1" applyFont="1" applyBorder="1" applyAlignment="1" applyProtection="1">
      <alignment/>
      <protection/>
    </xf>
    <xf numFmtId="0" fontId="81" fillId="0" borderId="0" xfId="0" applyFont="1" applyAlignment="1">
      <alignment horizontal="left"/>
    </xf>
    <xf numFmtId="0" fontId="82" fillId="0" borderId="0" xfId="0" applyFont="1" applyAlignment="1">
      <alignment/>
    </xf>
    <xf numFmtId="200" fontId="82" fillId="0" borderId="0" xfId="33" applyNumberFormat="1" applyFont="1" applyAlignment="1">
      <alignment horizontal="left"/>
    </xf>
    <xf numFmtId="0" fontId="82" fillId="0" borderId="0" xfId="0" applyFont="1" applyBorder="1" applyAlignment="1" applyProtection="1">
      <alignment horizontal="left" vertical="center"/>
      <protection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 applyProtection="1">
      <alignment horizontal="left"/>
      <protection/>
    </xf>
    <xf numFmtId="0" fontId="81" fillId="0" borderId="0" xfId="0" applyFont="1" applyBorder="1" applyAlignment="1" applyProtection="1">
      <alignment/>
      <protection/>
    </xf>
    <xf numFmtId="0" fontId="82" fillId="0" borderId="0" xfId="0" applyFont="1" applyFill="1" applyBorder="1" applyAlignment="1" applyProtection="1">
      <alignment/>
      <protection/>
    </xf>
    <xf numFmtId="0" fontId="82" fillId="0" borderId="0" xfId="0" applyFont="1" applyAlignment="1">
      <alignment horizontal="right"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right"/>
    </xf>
    <xf numFmtId="0" fontId="82" fillId="0" borderId="0" xfId="0" applyFont="1" applyFill="1" applyBorder="1" applyAlignment="1">
      <alignment horizontal="right"/>
    </xf>
    <xf numFmtId="200" fontId="82" fillId="0" borderId="0" xfId="33" applyNumberFormat="1" applyFont="1" applyBorder="1" applyAlignment="1" applyProtection="1">
      <alignment horizontal="center"/>
      <protection/>
    </xf>
    <xf numFmtId="200" fontId="82" fillId="0" borderId="0" xfId="33" applyNumberFormat="1" applyFont="1" applyBorder="1" applyAlignment="1" applyProtection="1">
      <alignment/>
      <protection/>
    </xf>
    <xf numFmtId="200" fontId="81" fillId="0" borderId="0" xfId="33" applyNumberFormat="1" applyFont="1" applyBorder="1" applyAlignment="1" applyProtection="1">
      <alignment/>
      <protection/>
    </xf>
    <xf numFmtId="0" fontId="82" fillId="0" borderId="0" xfId="0" applyFont="1" applyBorder="1" applyAlignment="1" applyProtection="1">
      <alignment horizontal="right"/>
      <protection/>
    </xf>
    <xf numFmtId="0" fontId="81" fillId="0" borderId="0" xfId="0" applyFont="1" applyBorder="1" applyAlignment="1" applyProtection="1">
      <alignment/>
      <protection/>
    </xf>
    <xf numFmtId="200" fontId="84" fillId="0" borderId="0" xfId="33" applyNumberFormat="1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49" fontId="4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81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33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5" fillId="0" borderId="0" xfId="33" applyNumberFormat="1" applyFont="1" applyBorder="1" applyAlignment="1">
      <alignment/>
    </xf>
    <xf numFmtId="49" fontId="15" fillId="0" borderId="0" xfId="0" applyNumberFormat="1" applyFont="1" applyBorder="1" applyAlignment="1">
      <alignment horizontal="right"/>
    </xf>
    <xf numFmtId="49" fontId="81" fillId="0" borderId="0" xfId="0" applyNumberFormat="1" applyFont="1" applyBorder="1" applyAlignment="1">
      <alignment/>
    </xf>
    <xf numFmtId="49" fontId="82" fillId="0" borderId="0" xfId="0" applyNumberFormat="1" applyFont="1" applyBorder="1" applyAlignment="1">
      <alignment/>
    </xf>
    <xf numFmtId="49" fontId="82" fillId="0" borderId="0" xfId="33" applyNumberFormat="1" applyFont="1" applyBorder="1" applyAlignment="1">
      <alignment/>
    </xf>
    <xf numFmtId="49" fontId="82" fillId="0" borderId="0" xfId="0" applyNumberFormat="1" applyFont="1" applyBorder="1" applyAlignment="1">
      <alignment horizontal="right"/>
    </xf>
    <xf numFmtId="0" fontId="81" fillId="0" borderId="0" xfId="0" applyFont="1" applyBorder="1" applyAlignment="1">
      <alignment/>
    </xf>
    <xf numFmtId="49" fontId="82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200" fontId="14" fillId="0" borderId="0" xfId="33" applyNumberFormat="1" applyFont="1" applyFill="1" applyBorder="1" applyAlignment="1">
      <alignment horizontal="right" vertical="center" shrinkToFit="1"/>
    </xf>
    <xf numFmtId="49" fontId="81" fillId="0" borderId="0" xfId="0" applyNumberFormat="1" applyFont="1" applyBorder="1" applyAlignment="1">
      <alignment/>
    </xf>
    <xf numFmtId="49" fontId="81" fillId="0" borderId="0" xfId="33" applyNumberFormat="1" applyFont="1" applyBorder="1" applyAlignment="1">
      <alignment/>
    </xf>
    <xf numFmtId="49" fontId="81" fillId="0" borderId="0" xfId="0" applyNumberFormat="1" applyFont="1" applyBorder="1" applyAlignment="1">
      <alignment horizontal="right"/>
    </xf>
    <xf numFmtId="49" fontId="82" fillId="0" borderId="0" xfId="33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49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49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49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NumberFormat="1" applyFont="1" applyBorder="1" applyAlignment="1">
      <alignment/>
    </xf>
    <xf numFmtId="0" fontId="81" fillId="0" borderId="0" xfId="0" applyFont="1" applyBorder="1" applyAlignment="1" applyProtection="1">
      <alignment/>
      <protection/>
    </xf>
    <xf numFmtId="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justify"/>
    </xf>
    <xf numFmtId="0" fontId="87" fillId="0" borderId="0" xfId="0" applyFont="1" applyAlignment="1">
      <alignment/>
    </xf>
    <xf numFmtId="0" fontId="81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8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81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/>
      <protection/>
    </xf>
    <xf numFmtId="0" fontId="37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justify"/>
    </xf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</xdr:row>
      <xdr:rowOff>28575</xdr:rowOff>
    </xdr:from>
    <xdr:to>
      <xdr:col>9</xdr:col>
      <xdr:colOff>123825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8810625" y="619125"/>
          <a:ext cx="95250" cy="1685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594"/>
  <sheetViews>
    <sheetView view="pageLayout" zoomScale="110" zoomScaleSheetLayoutView="115" zoomScalePageLayoutView="110" workbookViewId="0" topLeftCell="A360">
      <selection activeCell="D230" sqref="D230"/>
    </sheetView>
  </sheetViews>
  <sheetFormatPr defaultColWidth="9.140625" defaultRowHeight="12.75"/>
  <cols>
    <col min="1" max="1" width="3.00390625" style="65" customWidth="1"/>
    <col min="2" max="3" width="4.140625" style="65" customWidth="1"/>
    <col min="4" max="4" width="50.57421875" style="65" customWidth="1"/>
    <col min="5" max="5" width="7.7109375" style="91" customWidth="1"/>
    <col min="6" max="6" width="13.8515625" style="66" customWidth="1"/>
    <col min="7" max="7" width="6.00390625" style="91" customWidth="1"/>
    <col min="8" max="8" width="13.7109375" style="65" customWidth="1"/>
    <col min="9" max="9" width="15.7109375" style="66" customWidth="1"/>
    <col min="10" max="16384" width="9.140625" style="65" customWidth="1"/>
  </cols>
  <sheetData>
    <row r="1" spans="1:7" ht="24">
      <c r="A1" s="412" t="s">
        <v>755</v>
      </c>
      <c r="B1" s="415"/>
      <c r="C1" s="415"/>
      <c r="D1" s="415"/>
      <c r="E1" s="415"/>
      <c r="F1" s="415"/>
      <c r="G1" s="415"/>
    </row>
    <row r="2" spans="1:7" ht="24">
      <c r="A2" s="412" t="s">
        <v>769</v>
      </c>
      <c r="B2" s="412"/>
      <c r="C2" s="412"/>
      <c r="D2" s="412"/>
      <c r="E2" s="412"/>
      <c r="F2" s="412"/>
      <c r="G2" s="412"/>
    </row>
    <row r="3" spans="1:8" ht="24">
      <c r="A3" s="412" t="s">
        <v>121</v>
      </c>
      <c r="B3" s="415"/>
      <c r="C3" s="415"/>
      <c r="D3" s="415"/>
      <c r="E3" s="415"/>
      <c r="F3" s="415"/>
      <c r="G3" s="415"/>
      <c r="H3" s="76"/>
    </row>
    <row r="4" spans="1:8" ht="24">
      <c r="A4" s="412" t="s">
        <v>122</v>
      </c>
      <c r="B4" s="415"/>
      <c r="C4" s="415"/>
      <c r="D4" s="415"/>
      <c r="E4" s="415"/>
      <c r="F4" s="415"/>
      <c r="G4" s="415"/>
      <c r="H4" s="76"/>
    </row>
    <row r="5" spans="1:7" ht="24">
      <c r="A5" s="413" t="s">
        <v>770</v>
      </c>
      <c r="B5" s="414"/>
      <c r="C5" s="414"/>
      <c r="D5" s="414"/>
      <c r="E5" s="414"/>
      <c r="F5" s="414"/>
      <c r="G5" s="414"/>
    </row>
    <row r="6" spans="1:8" ht="24">
      <c r="A6" s="413" t="s">
        <v>220</v>
      </c>
      <c r="B6" s="414"/>
      <c r="C6" s="414"/>
      <c r="D6" s="414"/>
      <c r="E6" s="414"/>
      <c r="F6" s="414"/>
      <c r="G6" s="414"/>
      <c r="H6" s="76"/>
    </row>
    <row r="7" spans="1:9" s="87" customFormat="1" ht="26.25">
      <c r="A7" s="416" t="s">
        <v>133</v>
      </c>
      <c r="B7" s="416"/>
      <c r="C7" s="416"/>
      <c r="D7" s="416"/>
      <c r="E7" s="416"/>
      <c r="F7" s="416"/>
      <c r="G7" s="416"/>
      <c r="H7" s="88"/>
      <c r="I7" s="96"/>
    </row>
    <row r="8" spans="1:9" s="62" customFormat="1" ht="26.25">
      <c r="A8" s="59" t="s">
        <v>53</v>
      </c>
      <c r="B8" s="59"/>
      <c r="C8" s="59"/>
      <c r="D8" s="59"/>
      <c r="E8" s="61" t="s">
        <v>92</v>
      </c>
      <c r="F8" s="60">
        <f>F9+F88+F339+F428</f>
        <v>9483810</v>
      </c>
      <c r="G8" s="61" t="s">
        <v>6</v>
      </c>
      <c r="H8" s="234"/>
      <c r="I8" s="63">
        <v>55000</v>
      </c>
    </row>
    <row r="9" spans="1:9" s="78" customFormat="1" ht="26.25">
      <c r="A9" s="87" t="s">
        <v>0</v>
      </c>
      <c r="B9" s="87"/>
      <c r="E9" s="80" t="s">
        <v>92</v>
      </c>
      <c r="F9" s="79">
        <f>F10+F70</f>
        <v>6867020</v>
      </c>
      <c r="G9" s="80" t="s">
        <v>6</v>
      </c>
      <c r="H9" s="80"/>
      <c r="I9" s="79">
        <f>H8-I8</f>
        <v>-55000</v>
      </c>
    </row>
    <row r="10" spans="2:9" s="62" customFormat="1" ht="23.25">
      <c r="B10" s="62" t="s">
        <v>138</v>
      </c>
      <c r="E10" s="64" t="s">
        <v>92</v>
      </c>
      <c r="F10" s="63">
        <f>F11+F23+F35+F47+F58</f>
        <v>2624640</v>
      </c>
      <c r="G10" s="64" t="s">
        <v>6</v>
      </c>
      <c r="H10" s="75">
        <f>F10</f>
        <v>2624640</v>
      </c>
      <c r="I10" s="63"/>
    </row>
    <row r="11" spans="3:9" s="62" customFormat="1" ht="27.75" customHeight="1">
      <c r="C11" s="62" t="s">
        <v>280</v>
      </c>
      <c r="E11" s="242"/>
      <c r="F11" s="63">
        <f>F14+F16</f>
        <v>695520</v>
      </c>
      <c r="G11" s="64" t="s">
        <v>6</v>
      </c>
      <c r="H11" s="75"/>
      <c r="I11" s="63"/>
    </row>
    <row r="12" spans="4:8" ht="24">
      <c r="D12" s="65" t="s">
        <v>224</v>
      </c>
      <c r="H12" s="75"/>
    </row>
    <row r="13" spans="4:8" ht="24">
      <c r="D13" s="65" t="s">
        <v>163</v>
      </c>
      <c r="H13" s="75"/>
    </row>
    <row r="14" spans="4:8" ht="24">
      <c r="D14" s="67" t="s">
        <v>63</v>
      </c>
      <c r="E14" s="91" t="s">
        <v>64</v>
      </c>
      <c r="F14" s="66">
        <f>27600*12</f>
        <v>331200</v>
      </c>
      <c r="G14" s="67" t="s">
        <v>6</v>
      </c>
      <c r="H14" s="75"/>
    </row>
    <row r="15" spans="4:8" ht="24">
      <c r="D15" s="65" t="s">
        <v>164</v>
      </c>
      <c r="G15" s="67"/>
      <c r="H15" s="75"/>
    </row>
    <row r="16" spans="4:8" ht="24">
      <c r="D16" s="67" t="s">
        <v>63</v>
      </c>
      <c r="E16" s="91" t="s">
        <v>64</v>
      </c>
      <c r="F16" s="66">
        <f>15180*2*12</f>
        <v>364320</v>
      </c>
      <c r="G16" s="67" t="s">
        <v>6</v>
      </c>
      <c r="H16" s="75"/>
    </row>
    <row r="17" spans="4:8" ht="24">
      <c r="D17" s="411" t="s">
        <v>221</v>
      </c>
      <c r="E17" s="411"/>
      <c r="F17" s="411"/>
      <c r="G17" s="411"/>
      <c r="H17" s="75"/>
    </row>
    <row r="18" spans="2:8" ht="24">
      <c r="B18" s="410" t="s">
        <v>230</v>
      </c>
      <c r="C18" s="410"/>
      <c r="D18" s="410"/>
      <c r="E18" s="410"/>
      <c r="F18" s="410"/>
      <c r="G18" s="410"/>
      <c r="H18" s="75"/>
    </row>
    <row r="19" spans="2:8" ht="24">
      <c r="B19" s="410" t="s">
        <v>231</v>
      </c>
      <c r="C19" s="410"/>
      <c r="D19" s="410"/>
      <c r="E19" s="410"/>
      <c r="F19" s="410"/>
      <c r="G19" s="410"/>
      <c r="H19" s="75"/>
    </row>
    <row r="20" spans="2:8" ht="24">
      <c r="B20" s="411" t="s">
        <v>223</v>
      </c>
      <c r="C20" s="411"/>
      <c r="D20" s="411"/>
      <c r="E20" s="411"/>
      <c r="F20" s="411"/>
      <c r="G20" s="411"/>
      <c r="H20" s="75"/>
    </row>
    <row r="21" spans="2:8" ht="24">
      <c r="B21" s="411" t="s">
        <v>762</v>
      </c>
      <c r="C21" s="411"/>
      <c r="D21" s="411"/>
      <c r="E21" s="411"/>
      <c r="F21" s="411"/>
      <c r="G21" s="411"/>
      <c r="H21" s="75"/>
    </row>
    <row r="22" spans="1:9" s="62" customFormat="1" ht="35.25" customHeight="1">
      <c r="A22" s="65"/>
      <c r="C22" s="62" t="s">
        <v>281</v>
      </c>
      <c r="E22" s="242"/>
      <c r="F22" s="63"/>
      <c r="G22" s="242"/>
      <c r="H22" s="236"/>
      <c r="I22" s="66"/>
    </row>
    <row r="23" spans="5:9" s="62" customFormat="1" ht="23.25">
      <c r="E23" s="64" t="s">
        <v>92</v>
      </c>
      <c r="F23" s="63">
        <f>F27+F29</f>
        <v>120000</v>
      </c>
      <c r="G23" s="64" t="s">
        <v>6</v>
      </c>
      <c r="H23" s="75"/>
      <c r="I23" s="63"/>
    </row>
    <row r="24" spans="4:8" ht="24">
      <c r="D24" s="411" t="s">
        <v>283</v>
      </c>
      <c r="E24" s="411"/>
      <c r="F24" s="411"/>
      <c r="G24" s="411"/>
      <c r="H24" s="75"/>
    </row>
    <row r="25" spans="2:8" ht="24">
      <c r="B25" s="65" t="s">
        <v>284</v>
      </c>
      <c r="H25" s="75"/>
    </row>
    <row r="26" spans="4:8" ht="24">
      <c r="D26" s="65" t="s">
        <v>286</v>
      </c>
      <c r="H26" s="75"/>
    </row>
    <row r="27" spans="4:8" ht="24">
      <c r="D27" s="67" t="s">
        <v>63</v>
      </c>
      <c r="E27" s="91" t="s">
        <v>64</v>
      </c>
      <c r="F27" s="66">
        <f>4000*12</f>
        <v>48000</v>
      </c>
      <c r="G27" s="67" t="s">
        <v>6</v>
      </c>
      <c r="H27" s="75"/>
    </row>
    <row r="28" spans="4:8" ht="24">
      <c r="D28" s="65" t="s">
        <v>285</v>
      </c>
      <c r="G28" s="67"/>
      <c r="H28" s="75"/>
    </row>
    <row r="29" spans="4:8" ht="24">
      <c r="D29" s="67" t="s">
        <v>63</v>
      </c>
      <c r="E29" s="91" t="s">
        <v>64</v>
      </c>
      <c r="F29" s="66">
        <f>3000*2*12</f>
        <v>72000</v>
      </c>
      <c r="G29" s="67" t="s">
        <v>6</v>
      </c>
      <c r="H29" s="75"/>
    </row>
    <row r="30" spans="4:8" ht="24">
      <c r="D30" s="411" t="s">
        <v>221</v>
      </c>
      <c r="E30" s="411"/>
      <c r="F30" s="411"/>
      <c r="G30" s="411"/>
      <c r="H30" s="75"/>
    </row>
    <row r="31" spans="2:8" ht="24">
      <c r="B31" s="410" t="s">
        <v>230</v>
      </c>
      <c r="C31" s="410"/>
      <c r="D31" s="410"/>
      <c r="E31" s="410"/>
      <c r="F31" s="410"/>
      <c r="G31" s="410"/>
      <c r="H31" s="75"/>
    </row>
    <row r="32" spans="2:8" ht="24">
      <c r="B32" s="410" t="s">
        <v>231</v>
      </c>
      <c r="C32" s="410"/>
      <c r="D32" s="410"/>
      <c r="E32" s="410"/>
      <c r="F32" s="410"/>
      <c r="G32" s="410"/>
      <c r="H32" s="75"/>
    </row>
    <row r="33" spans="2:8" ht="24">
      <c r="B33" s="411" t="s">
        <v>223</v>
      </c>
      <c r="C33" s="411"/>
      <c r="D33" s="411"/>
      <c r="E33" s="411"/>
      <c r="F33" s="411"/>
      <c r="G33" s="411"/>
      <c r="H33" s="75"/>
    </row>
    <row r="34" spans="2:8" ht="24">
      <c r="B34" s="411" t="s">
        <v>762</v>
      </c>
      <c r="C34" s="411"/>
      <c r="D34" s="411"/>
      <c r="E34" s="411"/>
      <c r="F34" s="411"/>
      <c r="G34" s="411"/>
      <c r="H34" s="75"/>
    </row>
    <row r="35" spans="3:9" s="62" customFormat="1" ht="36" customHeight="1">
      <c r="C35" s="62" t="s">
        <v>282</v>
      </c>
      <c r="E35" s="64" t="s">
        <v>92</v>
      </c>
      <c r="F35" s="63">
        <f>(4000*1*12)+(3000*2*12)</f>
        <v>120000</v>
      </c>
      <c r="G35" s="64" t="s">
        <v>6</v>
      </c>
      <c r="H35" s="75"/>
      <c r="I35" s="63"/>
    </row>
    <row r="36" spans="4:8" ht="24">
      <c r="D36" s="411" t="s">
        <v>287</v>
      </c>
      <c r="E36" s="411"/>
      <c r="F36" s="411"/>
      <c r="G36" s="411"/>
      <c r="H36" s="75"/>
    </row>
    <row r="37" spans="4:8" ht="24">
      <c r="D37" s="65" t="s">
        <v>160</v>
      </c>
      <c r="H37" s="75"/>
    </row>
    <row r="38" spans="4:8" ht="24">
      <c r="D38" s="67" t="s">
        <v>63</v>
      </c>
      <c r="E38" s="91" t="s">
        <v>64</v>
      </c>
      <c r="F38" s="66">
        <f>4000*12</f>
        <v>48000</v>
      </c>
      <c r="G38" s="67" t="s">
        <v>6</v>
      </c>
      <c r="H38" s="75"/>
    </row>
    <row r="39" spans="4:8" ht="24">
      <c r="D39" s="65" t="s">
        <v>161</v>
      </c>
      <c r="G39" s="67"/>
      <c r="H39" s="75"/>
    </row>
    <row r="40" spans="4:8" ht="24">
      <c r="D40" s="67" t="s">
        <v>63</v>
      </c>
      <c r="E40" s="91" t="s">
        <v>64</v>
      </c>
      <c r="F40" s="66">
        <f>3000*2*12</f>
        <v>72000</v>
      </c>
      <c r="G40" s="67" t="s">
        <v>6</v>
      </c>
      <c r="H40" s="75"/>
    </row>
    <row r="41" spans="4:8" ht="24">
      <c r="D41" s="411" t="s">
        <v>221</v>
      </c>
      <c r="E41" s="411"/>
      <c r="F41" s="411"/>
      <c r="G41" s="411"/>
      <c r="H41" s="75"/>
    </row>
    <row r="42" spans="2:8" ht="24">
      <c r="B42" s="410" t="s">
        <v>230</v>
      </c>
      <c r="C42" s="410"/>
      <c r="D42" s="410"/>
      <c r="E42" s="410"/>
      <c r="F42" s="410"/>
      <c r="G42" s="410"/>
      <c r="H42" s="75"/>
    </row>
    <row r="43" spans="2:8" ht="24">
      <c r="B43" s="410" t="s">
        <v>231</v>
      </c>
      <c r="C43" s="410"/>
      <c r="D43" s="410"/>
      <c r="E43" s="410"/>
      <c r="F43" s="410"/>
      <c r="G43" s="410"/>
      <c r="H43" s="75"/>
    </row>
    <row r="44" spans="2:8" ht="24">
      <c r="B44" s="411" t="s">
        <v>223</v>
      </c>
      <c r="C44" s="411"/>
      <c r="D44" s="411"/>
      <c r="E44" s="411"/>
      <c r="F44" s="411"/>
      <c r="G44" s="411"/>
      <c r="H44" s="75"/>
    </row>
    <row r="45" spans="2:8" ht="24">
      <c r="B45" s="411" t="s">
        <v>762</v>
      </c>
      <c r="C45" s="411"/>
      <c r="D45" s="411"/>
      <c r="E45" s="411"/>
      <c r="F45" s="411"/>
      <c r="G45" s="411"/>
      <c r="H45" s="75"/>
    </row>
    <row r="46" spans="3:9" s="62" customFormat="1" ht="36" customHeight="1">
      <c r="C46" s="62" t="s">
        <v>290</v>
      </c>
      <c r="E46" s="242"/>
      <c r="F46" s="63"/>
      <c r="G46" s="242"/>
      <c r="I46" s="63"/>
    </row>
    <row r="47" spans="3:9" s="62" customFormat="1" ht="23.25">
      <c r="C47" s="413"/>
      <c r="D47" s="413"/>
      <c r="E47" s="64" t="s">
        <v>92</v>
      </c>
      <c r="F47" s="63">
        <f>F50+F52</f>
        <v>198720</v>
      </c>
      <c r="G47" s="64" t="s">
        <v>6</v>
      </c>
      <c r="H47" s="75"/>
      <c r="I47" s="63"/>
    </row>
    <row r="48" spans="4:8" ht="24">
      <c r="D48" s="65" t="s">
        <v>288</v>
      </c>
      <c r="G48" s="67"/>
      <c r="H48" s="75"/>
    </row>
    <row r="49" spans="4:8" ht="24">
      <c r="D49" s="65" t="s">
        <v>165</v>
      </c>
      <c r="G49" s="67"/>
      <c r="H49" s="75"/>
    </row>
    <row r="50" spans="4:8" ht="24">
      <c r="D50" s="67" t="s">
        <v>63</v>
      </c>
      <c r="E50" s="91" t="s">
        <v>64</v>
      </c>
      <c r="F50" s="66">
        <f>9660*12</f>
        <v>115920</v>
      </c>
      <c r="G50" s="67" t="s">
        <v>6</v>
      </c>
      <c r="H50" s="75"/>
    </row>
    <row r="51" spans="4:8" ht="24">
      <c r="D51" s="65" t="s">
        <v>289</v>
      </c>
      <c r="G51" s="67"/>
      <c r="H51" s="75"/>
    </row>
    <row r="52" spans="4:8" ht="24">
      <c r="D52" s="67" t="s">
        <v>63</v>
      </c>
      <c r="E52" s="91" t="s">
        <v>64</v>
      </c>
      <c r="F52" s="66">
        <f>6900*12</f>
        <v>82800</v>
      </c>
      <c r="G52" s="67" t="s">
        <v>6</v>
      </c>
      <c r="H52" s="75"/>
    </row>
    <row r="53" spans="4:8" ht="24">
      <c r="D53" s="411" t="s">
        <v>221</v>
      </c>
      <c r="E53" s="411"/>
      <c r="F53" s="411"/>
      <c r="G53" s="411"/>
      <c r="H53" s="75"/>
    </row>
    <row r="54" spans="2:8" ht="24">
      <c r="B54" s="410" t="s">
        <v>162</v>
      </c>
      <c r="C54" s="410"/>
      <c r="D54" s="410"/>
      <c r="E54" s="410"/>
      <c r="F54" s="410"/>
      <c r="G54" s="410"/>
      <c r="H54" s="75"/>
    </row>
    <row r="55" spans="2:8" ht="24">
      <c r="B55" s="410" t="s">
        <v>222</v>
      </c>
      <c r="C55" s="410"/>
      <c r="D55" s="410"/>
      <c r="E55" s="410"/>
      <c r="F55" s="410"/>
      <c r="G55" s="410"/>
      <c r="H55" s="75"/>
    </row>
    <row r="56" spans="2:8" ht="24">
      <c r="B56" s="411" t="s">
        <v>223</v>
      </c>
      <c r="C56" s="411"/>
      <c r="D56" s="411"/>
      <c r="E56" s="411"/>
      <c r="F56" s="411"/>
      <c r="G56" s="411"/>
      <c r="H56" s="75"/>
    </row>
    <row r="57" spans="2:8" ht="24">
      <c r="B57" s="411" t="s">
        <v>762</v>
      </c>
      <c r="C57" s="411"/>
      <c r="D57" s="411"/>
      <c r="E57" s="411"/>
      <c r="F57" s="411"/>
      <c r="G57" s="411"/>
      <c r="H57" s="75"/>
    </row>
    <row r="58" spans="1:9" s="62" customFormat="1" ht="48" customHeight="1">
      <c r="A58" s="298"/>
      <c r="B58" s="298"/>
      <c r="C58" s="298" t="s">
        <v>291</v>
      </c>
      <c r="D58" s="298"/>
      <c r="E58" s="292" t="s">
        <v>92</v>
      </c>
      <c r="F58" s="274">
        <f>F60+F62+F64</f>
        <v>1490400</v>
      </c>
      <c r="G58" s="292" t="s">
        <v>6</v>
      </c>
      <c r="H58" s="75"/>
      <c r="I58" s="63"/>
    </row>
    <row r="59" spans="1:8" ht="29.25" customHeight="1">
      <c r="A59" s="322"/>
      <c r="B59" s="322"/>
      <c r="C59" s="322"/>
      <c r="D59" s="322" t="s">
        <v>293</v>
      </c>
      <c r="E59" s="275"/>
      <c r="F59" s="276"/>
      <c r="G59" s="325"/>
      <c r="H59" s="75"/>
    </row>
    <row r="60" spans="1:8" ht="24">
      <c r="A60" s="322"/>
      <c r="B60" s="322"/>
      <c r="C60" s="322"/>
      <c r="D60" s="325" t="s">
        <v>63</v>
      </c>
      <c r="E60" s="275" t="s">
        <v>64</v>
      </c>
      <c r="F60" s="276">
        <f>15180*12</f>
        <v>182160</v>
      </c>
      <c r="G60" s="325" t="s">
        <v>6</v>
      </c>
      <c r="H60" s="75"/>
    </row>
    <row r="61" spans="1:8" ht="24">
      <c r="A61" s="322"/>
      <c r="B61" s="322"/>
      <c r="C61" s="322"/>
      <c r="D61" s="322" t="s">
        <v>292</v>
      </c>
      <c r="E61" s="275"/>
      <c r="F61" s="276"/>
      <c r="G61" s="325"/>
      <c r="H61" s="75"/>
    </row>
    <row r="62" spans="1:8" ht="24">
      <c r="A62" s="322"/>
      <c r="B62" s="322"/>
      <c r="C62" s="322"/>
      <c r="D62" s="325" t="s">
        <v>63</v>
      </c>
      <c r="E62" s="275" t="s">
        <v>64</v>
      </c>
      <c r="F62" s="276">
        <f>12420*12</f>
        <v>149040</v>
      </c>
      <c r="G62" s="325" t="s">
        <v>6</v>
      </c>
      <c r="H62" s="75"/>
    </row>
    <row r="63" spans="1:8" ht="24">
      <c r="A63" s="322"/>
      <c r="B63" s="322"/>
      <c r="C63" s="322"/>
      <c r="D63" s="322" t="s">
        <v>294</v>
      </c>
      <c r="E63" s="275"/>
      <c r="F63" s="276"/>
      <c r="G63" s="325"/>
      <c r="H63" s="75"/>
    </row>
    <row r="64" spans="1:8" ht="28.5" customHeight="1">
      <c r="A64" s="322"/>
      <c r="B64" s="322"/>
      <c r="C64" s="322"/>
      <c r="D64" s="325" t="s">
        <v>63</v>
      </c>
      <c r="E64" s="275" t="s">
        <v>64</v>
      </c>
      <c r="F64" s="276">
        <f>9660*10*12</f>
        <v>1159200</v>
      </c>
      <c r="G64" s="325" t="s">
        <v>6</v>
      </c>
      <c r="H64" s="75"/>
    </row>
    <row r="65" spans="1:8" ht="24">
      <c r="A65" s="322"/>
      <c r="B65" s="322"/>
      <c r="C65" s="322"/>
      <c r="D65" s="407" t="s">
        <v>221</v>
      </c>
      <c r="E65" s="407"/>
      <c r="F65" s="407"/>
      <c r="G65" s="407"/>
      <c r="H65" s="75"/>
    </row>
    <row r="66" spans="1:8" ht="24">
      <c r="A66" s="322"/>
      <c r="B66" s="408" t="s">
        <v>162</v>
      </c>
      <c r="C66" s="408"/>
      <c r="D66" s="408"/>
      <c r="E66" s="408"/>
      <c r="F66" s="408"/>
      <c r="G66" s="408"/>
      <c r="H66" s="75"/>
    </row>
    <row r="67" spans="1:8" ht="24">
      <c r="A67" s="322"/>
      <c r="B67" s="408" t="s">
        <v>222</v>
      </c>
      <c r="C67" s="408"/>
      <c r="D67" s="408"/>
      <c r="E67" s="408"/>
      <c r="F67" s="408"/>
      <c r="G67" s="408"/>
      <c r="H67" s="75"/>
    </row>
    <row r="68" spans="1:8" ht="24">
      <c r="A68" s="322"/>
      <c r="B68" s="407" t="s">
        <v>223</v>
      </c>
      <c r="C68" s="407"/>
      <c r="D68" s="407"/>
      <c r="E68" s="407"/>
      <c r="F68" s="407"/>
      <c r="G68" s="407"/>
      <c r="H68" s="75"/>
    </row>
    <row r="69" spans="1:8" ht="24">
      <c r="A69" s="322"/>
      <c r="B69" s="407" t="s">
        <v>762</v>
      </c>
      <c r="C69" s="407"/>
      <c r="D69" s="407"/>
      <c r="E69" s="407"/>
      <c r="F69" s="407"/>
      <c r="G69" s="407"/>
      <c r="H69" s="75"/>
    </row>
    <row r="70" spans="1:9" s="62" customFormat="1" ht="41.25" customHeight="1">
      <c r="A70" s="298"/>
      <c r="B70" s="298" t="s">
        <v>295</v>
      </c>
      <c r="C70" s="298"/>
      <c r="D70" s="298"/>
      <c r="E70" s="292" t="s">
        <v>92</v>
      </c>
      <c r="F70" s="274">
        <f>F71+F74+F77+F79+F81+F85</f>
        <v>4242380</v>
      </c>
      <c r="G70" s="292" t="s">
        <v>6</v>
      </c>
      <c r="H70" s="75">
        <f>F70</f>
        <v>4242380</v>
      </c>
      <c r="I70" s="63"/>
    </row>
    <row r="71" spans="1:9" s="62" customFormat="1" ht="27" customHeight="1">
      <c r="A71" s="298"/>
      <c r="B71" s="298"/>
      <c r="C71" s="298" t="s">
        <v>21</v>
      </c>
      <c r="D71" s="298"/>
      <c r="E71" s="273"/>
      <c r="F71" s="274">
        <v>2396360</v>
      </c>
      <c r="G71" s="292" t="s">
        <v>6</v>
      </c>
      <c r="H71" s="75"/>
      <c r="I71" s="63"/>
    </row>
    <row r="72" spans="1:8" ht="24.75" customHeight="1">
      <c r="A72" s="322"/>
      <c r="B72" s="322"/>
      <c r="C72" s="322"/>
      <c r="D72" s="407" t="s">
        <v>773</v>
      </c>
      <c r="E72" s="407"/>
      <c r="F72" s="407"/>
      <c r="G72" s="407"/>
      <c r="H72" s="75"/>
    </row>
    <row r="73" spans="1:8" ht="24">
      <c r="A73" s="322"/>
      <c r="B73" s="322" t="s">
        <v>774</v>
      </c>
      <c r="C73" s="322"/>
      <c r="D73" s="322"/>
      <c r="E73" s="275"/>
      <c r="F73" s="276"/>
      <c r="G73" s="275"/>
      <c r="H73" s="75"/>
    </row>
    <row r="74" spans="1:9" s="62" customFormat="1" ht="24.75" customHeight="1">
      <c r="A74" s="298"/>
      <c r="B74" s="298"/>
      <c r="C74" s="298" t="s">
        <v>487</v>
      </c>
      <c r="D74" s="298"/>
      <c r="E74" s="292" t="s">
        <v>92</v>
      </c>
      <c r="F74" s="274">
        <v>189000</v>
      </c>
      <c r="G74" s="292" t="s">
        <v>6</v>
      </c>
      <c r="H74" s="75"/>
      <c r="I74" s="63"/>
    </row>
    <row r="75" spans="1:8" ht="26.25" customHeight="1">
      <c r="A75" s="322"/>
      <c r="B75" s="322"/>
      <c r="C75" s="322"/>
      <c r="D75" s="322" t="s">
        <v>484</v>
      </c>
      <c r="E75" s="275"/>
      <c r="F75" s="276"/>
      <c r="G75" s="325"/>
      <c r="H75" s="75"/>
    </row>
    <row r="76" spans="1:8" ht="25.5" customHeight="1">
      <c r="A76" s="322"/>
      <c r="B76" s="322" t="s">
        <v>775</v>
      </c>
      <c r="C76" s="322"/>
      <c r="D76" s="322"/>
      <c r="E76" s="275"/>
      <c r="F76" s="276"/>
      <c r="G76" s="275"/>
      <c r="H76" s="75"/>
    </row>
    <row r="77" spans="1:9" s="62" customFormat="1" ht="27.75" customHeight="1">
      <c r="A77" s="298"/>
      <c r="B77" s="298"/>
      <c r="C77" s="298" t="s">
        <v>488</v>
      </c>
      <c r="D77" s="298"/>
      <c r="E77" s="292" t="s">
        <v>92</v>
      </c>
      <c r="F77" s="274">
        <v>938400</v>
      </c>
      <c r="G77" s="292" t="s">
        <v>6</v>
      </c>
      <c r="H77" s="75"/>
      <c r="I77" s="63"/>
    </row>
    <row r="78" spans="1:8" ht="30" customHeight="1">
      <c r="A78" s="322"/>
      <c r="B78" s="322"/>
      <c r="C78" s="322"/>
      <c r="D78" s="322" t="s">
        <v>486</v>
      </c>
      <c r="E78" s="275"/>
      <c r="F78" s="276"/>
      <c r="G78" s="275"/>
      <c r="H78" s="75"/>
    </row>
    <row r="79" spans="1:9" s="62" customFormat="1" ht="23.25">
      <c r="A79" s="298"/>
      <c r="B79" s="298"/>
      <c r="C79" s="298" t="s">
        <v>489</v>
      </c>
      <c r="D79" s="298"/>
      <c r="E79" s="292" t="s">
        <v>92</v>
      </c>
      <c r="F79" s="274">
        <v>547440</v>
      </c>
      <c r="G79" s="292" t="s">
        <v>6</v>
      </c>
      <c r="H79" s="75"/>
      <c r="I79" s="63"/>
    </row>
    <row r="80" spans="1:8" ht="24">
      <c r="A80" s="322"/>
      <c r="B80" s="322"/>
      <c r="C80" s="322"/>
      <c r="D80" s="322" t="s">
        <v>225</v>
      </c>
      <c r="E80" s="275"/>
      <c r="F80" s="276"/>
      <c r="G80" s="275"/>
      <c r="H80" s="75"/>
    </row>
    <row r="81" spans="1:8" ht="24">
      <c r="A81" s="322"/>
      <c r="B81" s="322"/>
      <c r="C81" s="298" t="s">
        <v>550</v>
      </c>
      <c r="D81" s="322"/>
      <c r="E81" s="292" t="s">
        <v>92</v>
      </c>
      <c r="F81" s="274">
        <v>87180</v>
      </c>
      <c r="G81" s="275" t="s">
        <v>6</v>
      </c>
      <c r="H81" s="75"/>
    </row>
    <row r="82" spans="1:8" ht="24">
      <c r="A82" s="322"/>
      <c r="B82" s="322"/>
      <c r="C82" s="322"/>
      <c r="D82" s="322" t="s">
        <v>548</v>
      </c>
      <c r="E82" s="275"/>
      <c r="F82" s="276"/>
      <c r="G82" s="275"/>
      <c r="H82" s="75"/>
    </row>
    <row r="83" spans="1:8" ht="24">
      <c r="A83" s="322"/>
      <c r="B83" s="322" t="s">
        <v>226</v>
      </c>
      <c r="C83" s="322"/>
      <c r="D83" s="322"/>
      <c r="E83" s="275"/>
      <c r="F83" s="276"/>
      <c r="G83" s="275"/>
      <c r="H83" s="75"/>
    </row>
    <row r="84" spans="1:8" ht="24">
      <c r="A84" s="322"/>
      <c r="B84" s="322"/>
      <c r="C84" s="322"/>
      <c r="D84" s="322"/>
      <c r="E84" s="275"/>
      <c r="F84" s="276"/>
      <c r="G84" s="275"/>
      <c r="H84" s="75"/>
    </row>
    <row r="85" spans="1:9" s="62" customFormat="1" ht="23.25">
      <c r="A85" s="298"/>
      <c r="B85" s="298"/>
      <c r="C85" s="298" t="s">
        <v>549</v>
      </c>
      <c r="D85" s="298"/>
      <c r="E85" s="273"/>
      <c r="F85" s="274">
        <v>84000</v>
      </c>
      <c r="G85" s="292" t="s">
        <v>6</v>
      </c>
      <c r="H85" s="75"/>
      <c r="I85" s="63"/>
    </row>
    <row r="86" spans="1:8" ht="24">
      <c r="A86" s="322"/>
      <c r="B86" s="322"/>
      <c r="C86" s="322"/>
      <c r="D86" s="322" t="s">
        <v>720</v>
      </c>
      <c r="E86" s="275"/>
      <c r="F86" s="276"/>
      <c r="G86" s="275"/>
      <c r="H86" s="75"/>
    </row>
    <row r="87" spans="1:8" ht="24">
      <c r="A87" s="322"/>
      <c r="B87" s="322" t="s">
        <v>485</v>
      </c>
      <c r="C87" s="322"/>
      <c r="D87" s="322"/>
      <c r="E87" s="275"/>
      <c r="F87" s="276"/>
      <c r="G87" s="275"/>
      <c r="H87" s="75"/>
    </row>
    <row r="88" spans="1:9" s="87" customFormat="1" ht="26.25">
      <c r="A88" s="326" t="s">
        <v>65</v>
      </c>
      <c r="B88" s="326"/>
      <c r="C88" s="326"/>
      <c r="D88" s="326"/>
      <c r="E88" s="327" t="s">
        <v>92</v>
      </c>
      <c r="F88" s="328">
        <f>F89+F120+F282+F321</f>
        <v>2434400</v>
      </c>
      <c r="G88" s="329" t="s">
        <v>6</v>
      </c>
      <c r="H88" s="98"/>
      <c r="I88" s="96"/>
    </row>
    <row r="89" spans="1:9" s="59" customFormat="1" ht="26.25">
      <c r="A89" s="330"/>
      <c r="B89" s="298" t="s">
        <v>269</v>
      </c>
      <c r="C89" s="298"/>
      <c r="D89" s="298"/>
      <c r="E89" s="273" t="s">
        <v>92</v>
      </c>
      <c r="F89" s="274">
        <f>F91+F95+F97+F100+F102+F105</f>
        <v>184000</v>
      </c>
      <c r="G89" s="292" t="s">
        <v>6</v>
      </c>
      <c r="H89" s="234">
        <v>184000</v>
      </c>
      <c r="I89" s="60"/>
    </row>
    <row r="90" spans="1:9" s="62" customFormat="1" ht="23.25">
      <c r="A90" s="298"/>
      <c r="B90" s="298"/>
      <c r="C90" s="298" t="s">
        <v>296</v>
      </c>
      <c r="D90" s="298"/>
      <c r="E90" s="273"/>
      <c r="F90" s="274"/>
      <c r="G90" s="273"/>
      <c r="H90" s="75"/>
      <c r="I90" s="63"/>
    </row>
    <row r="91" spans="1:9" s="62" customFormat="1" ht="23.25">
      <c r="A91" s="298"/>
      <c r="B91" s="298"/>
      <c r="C91" s="298"/>
      <c r="D91" s="298"/>
      <c r="E91" s="273" t="s">
        <v>92</v>
      </c>
      <c r="F91" s="274">
        <v>20000</v>
      </c>
      <c r="G91" s="292" t="s">
        <v>6</v>
      </c>
      <c r="H91" s="75"/>
      <c r="I91" s="63"/>
    </row>
    <row r="92" spans="1:9" s="62" customFormat="1" ht="24">
      <c r="A92" s="298"/>
      <c r="B92" s="298"/>
      <c r="C92" s="298"/>
      <c r="D92" s="322" t="s">
        <v>388</v>
      </c>
      <c r="E92" s="273"/>
      <c r="F92" s="274"/>
      <c r="G92" s="273"/>
      <c r="H92" s="75"/>
      <c r="I92" s="63"/>
    </row>
    <row r="93" spans="1:9" s="62" customFormat="1" ht="24">
      <c r="A93" s="298"/>
      <c r="B93" s="417" t="s">
        <v>719</v>
      </c>
      <c r="C93" s="417"/>
      <c r="D93" s="417"/>
      <c r="E93" s="417"/>
      <c r="F93" s="417"/>
      <c r="G93" s="417"/>
      <c r="H93" s="75"/>
      <c r="I93" s="63"/>
    </row>
    <row r="94" spans="1:9" s="62" customFormat="1" ht="24">
      <c r="A94" s="331"/>
      <c r="B94" s="407" t="s">
        <v>387</v>
      </c>
      <c r="C94" s="407"/>
      <c r="D94" s="407"/>
      <c r="E94" s="407"/>
      <c r="F94" s="407"/>
      <c r="G94" s="407"/>
      <c r="H94" s="75"/>
      <c r="I94" s="63"/>
    </row>
    <row r="95" spans="1:9" s="62" customFormat="1" ht="23.25">
      <c r="A95" s="298"/>
      <c r="B95" s="298"/>
      <c r="C95" s="298" t="s">
        <v>297</v>
      </c>
      <c r="D95" s="298"/>
      <c r="E95" s="292" t="s">
        <v>92</v>
      </c>
      <c r="F95" s="274">
        <v>20000</v>
      </c>
      <c r="G95" s="292" t="s">
        <v>6</v>
      </c>
      <c r="H95" s="75"/>
      <c r="I95" s="63"/>
    </row>
    <row r="96" spans="1:8" ht="24">
      <c r="A96" s="322"/>
      <c r="B96" s="322"/>
      <c r="C96" s="322"/>
      <c r="D96" s="322" t="s">
        <v>67</v>
      </c>
      <c r="E96" s="275"/>
      <c r="F96" s="276"/>
      <c r="G96" s="275"/>
      <c r="H96" s="75"/>
    </row>
    <row r="97" spans="1:9" s="62" customFormat="1" ht="23.25">
      <c r="A97" s="298"/>
      <c r="B97" s="298"/>
      <c r="C97" s="298" t="s">
        <v>298</v>
      </c>
      <c r="D97" s="298"/>
      <c r="E97" s="292" t="s">
        <v>92</v>
      </c>
      <c r="F97" s="274">
        <v>10000</v>
      </c>
      <c r="G97" s="292" t="s">
        <v>6</v>
      </c>
      <c r="H97" s="75"/>
      <c r="I97" s="63"/>
    </row>
    <row r="98" spans="1:8" ht="24">
      <c r="A98" s="322"/>
      <c r="B98" s="322"/>
      <c r="C98" s="322"/>
      <c r="D98" s="407" t="s">
        <v>389</v>
      </c>
      <c r="E98" s="407"/>
      <c r="F98" s="407"/>
      <c r="G98" s="407"/>
      <c r="H98" s="75"/>
    </row>
    <row r="99" spans="1:8" ht="24">
      <c r="A99" s="322"/>
      <c r="B99" s="322" t="s">
        <v>142</v>
      </c>
      <c r="C99" s="322"/>
      <c r="D99" s="322"/>
      <c r="E99" s="275"/>
      <c r="F99" s="276"/>
      <c r="G99" s="275"/>
      <c r="H99" s="75"/>
    </row>
    <row r="100" spans="1:9" s="62" customFormat="1" ht="23.25">
      <c r="A100" s="298"/>
      <c r="B100" s="298"/>
      <c r="C100" s="298" t="s">
        <v>299</v>
      </c>
      <c r="D100" s="298"/>
      <c r="E100" s="292" t="s">
        <v>92</v>
      </c>
      <c r="F100" s="332">
        <v>84000</v>
      </c>
      <c r="G100" s="292" t="s">
        <v>6</v>
      </c>
      <c r="H100" s="75"/>
      <c r="I100" s="63"/>
    </row>
    <row r="101" spans="1:8" ht="24">
      <c r="A101" s="322"/>
      <c r="B101" s="322"/>
      <c r="C101" s="322"/>
      <c r="D101" s="322" t="s">
        <v>59</v>
      </c>
      <c r="E101" s="275"/>
      <c r="F101" s="276"/>
      <c r="G101" s="275"/>
      <c r="H101" s="75"/>
    </row>
    <row r="102" spans="1:9" s="62" customFormat="1" ht="23.25">
      <c r="A102" s="298"/>
      <c r="B102" s="298"/>
      <c r="C102" s="298" t="s">
        <v>23</v>
      </c>
      <c r="D102" s="298"/>
      <c r="E102" s="292" t="s">
        <v>92</v>
      </c>
      <c r="F102" s="332">
        <v>30000</v>
      </c>
      <c r="G102" s="292" t="s">
        <v>6</v>
      </c>
      <c r="H102" s="75"/>
      <c r="I102" s="63"/>
    </row>
    <row r="103" spans="1:8" ht="24">
      <c r="A103" s="322"/>
      <c r="B103" s="322"/>
      <c r="C103" s="322"/>
      <c r="D103" s="407" t="s">
        <v>778</v>
      </c>
      <c r="E103" s="407"/>
      <c r="F103" s="407"/>
      <c r="G103" s="407"/>
      <c r="H103" s="75"/>
    </row>
    <row r="104" spans="1:9" s="62" customFormat="1" ht="23.25">
      <c r="A104" s="298"/>
      <c r="B104" s="298"/>
      <c r="C104" s="333" t="s">
        <v>490</v>
      </c>
      <c r="D104" s="298"/>
      <c r="E104" s="273"/>
      <c r="F104" s="274"/>
      <c r="G104" s="273"/>
      <c r="I104" s="63"/>
    </row>
    <row r="105" spans="1:9" s="62" customFormat="1" ht="23.25">
      <c r="A105" s="298"/>
      <c r="B105" s="298"/>
      <c r="C105" s="298"/>
      <c r="D105" s="333" t="s">
        <v>68</v>
      </c>
      <c r="E105" s="292" t="s">
        <v>92</v>
      </c>
      <c r="F105" s="334">
        <v>20000</v>
      </c>
      <c r="G105" s="292" t="s">
        <v>6</v>
      </c>
      <c r="H105" s="75"/>
      <c r="I105" s="63"/>
    </row>
    <row r="106" spans="1:9" s="62" customFormat="1" ht="24">
      <c r="A106" s="298"/>
      <c r="B106" s="298"/>
      <c r="C106" s="298"/>
      <c r="D106" s="409" t="s">
        <v>771</v>
      </c>
      <c r="E106" s="409"/>
      <c r="F106" s="409"/>
      <c r="G106" s="409"/>
      <c r="I106" s="63"/>
    </row>
    <row r="107" spans="1:7" ht="24">
      <c r="A107" s="322"/>
      <c r="B107" s="407" t="s">
        <v>390</v>
      </c>
      <c r="C107" s="407"/>
      <c r="D107" s="407"/>
      <c r="E107" s="407"/>
      <c r="F107" s="407"/>
      <c r="G107" s="407"/>
    </row>
    <row r="108" spans="1:7" ht="24">
      <c r="A108" s="322"/>
      <c r="B108" s="407" t="s">
        <v>391</v>
      </c>
      <c r="C108" s="407"/>
      <c r="D108" s="407"/>
      <c r="E108" s="407"/>
      <c r="F108" s="407"/>
      <c r="G108" s="407"/>
    </row>
    <row r="109" spans="1:7" ht="24">
      <c r="A109" s="322"/>
      <c r="B109" s="407" t="s">
        <v>392</v>
      </c>
      <c r="C109" s="407"/>
      <c r="D109" s="407"/>
      <c r="E109" s="407"/>
      <c r="F109" s="407"/>
      <c r="G109" s="407"/>
    </row>
    <row r="110" spans="1:7" ht="24">
      <c r="A110" s="322"/>
      <c r="B110" s="407" t="s">
        <v>393</v>
      </c>
      <c r="C110" s="407"/>
      <c r="D110" s="407"/>
      <c r="E110" s="407"/>
      <c r="F110" s="407"/>
      <c r="G110" s="407"/>
    </row>
    <row r="111" spans="1:7" ht="24">
      <c r="A111" s="322"/>
      <c r="B111" s="407" t="s">
        <v>394</v>
      </c>
      <c r="C111" s="407"/>
      <c r="D111" s="407"/>
      <c r="E111" s="407"/>
      <c r="F111" s="407"/>
      <c r="G111" s="407"/>
    </row>
    <row r="112" spans="1:7" ht="24">
      <c r="A112" s="322"/>
      <c r="B112" s="407" t="s">
        <v>756</v>
      </c>
      <c r="C112" s="407"/>
      <c r="D112" s="407"/>
      <c r="E112" s="407"/>
      <c r="F112" s="407"/>
      <c r="G112" s="407"/>
    </row>
    <row r="113" spans="1:7" ht="24">
      <c r="A113" s="322"/>
      <c r="B113" s="407" t="s">
        <v>776</v>
      </c>
      <c r="C113" s="407"/>
      <c r="D113" s="407"/>
      <c r="E113" s="407"/>
      <c r="F113" s="407"/>
      <c r="G113" s="407"/>
    </row>
    <row r="114" spans="1:7" ht="24">
      <c r="A114" s="322"/>
      <c r="B114" s="408" t="s">
        <v>777</v>
      </c>
      <c r="C114" s="408"/>
      <c r="D114" s="408"/>
      <c r="E114" s="408"/>
      <c r="F114" s="408"/>
      <c r="G114" s="408"/>
    </row>
    <row r="115" spans="1:7" ht="24">
      <c r="A115" s="322"/>
      <c r="B115" s="407" t="s">
        <v>1291</v>
      </c>
      <c r="C115" s="407"/>
      <c r="D115" s="407"/>
      <c r="E115" s="407"/>
      <c r="F115" s="407"/>
      <c r="G115" s="407"/>
    </row>
    <row r="116" spans="1:7" ht="24">
      <c r="A116" s="322"/>
      <c r="B116" s="407" t="s">
        <v>395</v>
      </c>
      <c r="C116" s="407"/>
      <c r="D116" s="407"/>
      <c r="E116" s="407"/>
      <c r="F116" s="407"/>
      <c r="G116" s="407"/>
    </row>
    <row r="117" spans="1:9" s="78" customFormat="1" ht="24">
      <c r="A117" s="291"/>
      <c r="B117" s="291"/>
      <c r="C117" s="291"/>
      <c r="D117" s="406" t="s">
        <v>781</v>
      </c>
      <c r="E117" s="406"/>
      <c r="F117" s="406"/>
      <c r="G117" s="406"/>
      <c r="H117" s="98"/>
      <c r="I117" s="79"/>
    </row>
    <row r="118" spans="1:9" s="81" customFormat="1" ht="24">
      <c r="A118" s="324"/>
      <c r="B118" s="406" t="s">
        <v>782</v>
      </c>
      <c r="C118" s="406"/>
      <c r="D118" s="406"/>
      <c r="E118" s="406"/>
      <c r="F118" s="406"/>
      <c r="G118" s="406"/>
      <c r="H118" s="98"/>
      <c r="I118" s="82"/>
    </row>
    <row r="119" spans="1:9" s="81" customFormat="1" ht="24">
      <c r="A119" s="324"/>
      <c r="B119" s="406" t="s">
        <v>779</v>
      </c>
      <c r="C119" s="406"/>
      <c r="D119" s="406"/>
      <c r="E119" s="406"/>
      <c r="F119" s="406"/>
      <c r="G119" s="406"/>
      <c r="H119" s="235"/>
      <c r="I119" s="82"/>
    </row>
    <row r="120" spans="1:9" s="62" customFormat="1" ht="33" customHeight="1">
      <c r="A120" s="298"/>
      <c r="B120" s="330" t="s">
        <v>24</v>
      </c>
      <c r="C120" s="298"/>
      <c r="D120" s="330"/>
      <c r="E120" s="292" t="s">
        <v>92</v>
      </c>
      <c r="F120" s="274">
        <f>F121+F135+F152+F277</f>
        <v>953000</v>
      </c>
      <c r="G120" s="292" t="s">
        <v>6</v>
      </c>
      <c r="H120" s="75">
        <f>F120</f>
        <v>953000</v>
      </c>
      <c r="I120" s="63"/>
    </row>
    <row r="121" spans="1:9" s="62" customFormat="1" ht="26.25">
      <c r="A121" s="298"/>
      <c r="B121" s="298"/>
      <c r="C121" s="335" t="s">
        <v>300</v>
      </c>
      <c r="D121" s="330"/>
      <c r="E121" s="292" t="s">
        <v>92</v>
      </c>
      <c r="F121" s="274">
        <v>150000</v>
      </c>
      <c r="G121" s="292" t="s">
        <v>6</v>
      </c>
      <c r="H121" s="75"/>
      <c r="I121" s="63"/>
    </row>
    <row r="122" spans="1:9" s="62" customFormat="1" ht="23.25">
      <c r="A122" s="298"/>
      <c r="B122" s="298"/>
      <c r="C122" s="335"/>
      <c r="D122" s="298" t="s">
        <v>3</v>
      </c>
      <c r="E122" s="273"/>
      <c r="F122" s="274"/>
      <c r="G122" s="273"/>
      <c r="H122" s="75"/>
      <c r="I122" s="63"/>
    </row>
    <row r="123" spans="1:8" ht="24">
      <c r="A123" s="322"/>
      <c r="B123" s="322"/>
      <c r="C123" s="322"/>
      <c r="D123" s="331" t="s">
        <v>491</v>
      </c>
      <c r="E123" s="275"/>
      <c r="F123" s="276"/>
      <c r="G123" s="275"/>
      <c r="H123" s="75"/>
    </row>
    <row r="124" spans="1:8" ht="24">
      <c r="A124" s="322"/>
      <c r="B124" s="407" t="s">
        <v>497</v>
      </c>
      <c r="C124" s="407"/>
      <c r="D124" s="407"/>
      <c r="E124" s="407"/>
      <c r="F124" s="407"/>
      <c r="G124" s="407"/>
      <c r="H124" s="75"/>
    </row>
    <row r="125" spans="1:8" ht="24">
      <c r="A125" s="322"/>
      <c r="B125" s="322"/>
      <c r="C125" s="322"/>
      <c r="D125" s="417" t="s">
        <v>498</v>
      </c>
      <c r="E125" s="417"/>
      <c r="F125" s="417"/>
      <c r="G125" s="417"/>
      <c r="H125" s="75"/>
    </row>
    <row r="126" spans="1:8" ht="24">
      <c r="A126" s="322"/>
      <c r="B126" s="407" t="s">
        <v>232</v>
      </c>
      <c r="C126" s="407"/>
      <c r="D126" s="407"/>
      <c r="E126" s="407"/>
      <c r="F126" s="407"/>
      <c r="G126" s="407"/>
      <c r="H126" s="75"/>
    </row>
    <row r="127" spans="1:8" ht="24">
      <c r="A127" s="322"/>
      <c r="B127" s="322"/>
      <c r="C127" s="322"/>
      <c r="D127" s="418" t="s">
        <v>227</v>
      </c>
      <c r="E127" s="418"/>
      <c r="F127" s="418"/>
      <c r="G127" s="418"/>
      <c r="H127" s="75"/>
    </row>
    <row r="128" spans="1:8" ht="24">
      <c r="A128" s="322"/>
      <c r="B128" s="407" t="s">
        <v>166</v>
      </c>
      <c r="C128" s="407"/>
      <c r="D128" s="407"/>
      <c r="E128" s="407"/>
      <c r="F128" s="407"/>
      <c r="G128" s="407"/>
      <c r="H128" s="75"/>
    </row>
    <row r="129" spans="1:8" ht="24">
      <c r="A129" s="322"/>
      <c r="B129" s="322"/>
      <c r="C129" s="322"/>
      <c r="D129" s="417" t="s">
        <v>492</v>
      </c>
      <c r="E129" s="417"/>
      <c r="F129" s="417"/>
      <c r="G129" s="417"/>
      <c r="H129" s="75"/>
    </row>
    <row r="130" spans="1:8" ht="24">
      <c r="A130" s="322"/>
      <c r="B130" s="408" t="s">
        <v>493</v>
      </c>
      <c r="C130" s="408"/>
      <c r="D130" s="408"/>
      <c r="E130" s="408"/>
      <c r="F130" s="408"/>
      <c r="G130" s="408"/>
      <c r="H130" s="75"/>
    </row>
    <row r="131" spans="1:8" ht="24">
      <c r="A131" s="322"/>
      <c r="B131" s="408" t="s">
        <v>396</v>
      </c>
      <c r="C131" s="408"/>
      <c r="D131" s="408"/>
      <c r="E131" s="408"/>
      <c r="F131" s="408"/>
      <c r="G131" s="408"/>
      <c r="H131" s="75"/>
    </row>
    <row r="132" spans="1:8" ht="24">
      <c r="A132" s="322"/>
      <c r="B132" s="407" t="s">
        <v>494</v>
      </c>
      <c r="C132" s="407"/>
      <c r="D132" s="407"/>
      <c r="E132" s="407"/>
      <c r="F132" s="407"/>
      <c r="G132" s="407"/>
      <c r="H132" s="75"/>
    </row>
    <row r="133" spans="1:8" ht="24">
      <c r="A133" s="322"/>
      <c r="B133" s="407" t="s">
        <v>495</v>
      </c>
      <c r="C133" s="407"/>
      <c r="D133" s="407"/>
      <c r="E133" s="407"/>
      <c r="F133" s="407"/>
      <c r="G133" s="407"/>
      <c r="H133" s="75"/>
    </row>
    <row r="134" spans="1:8" ht="24">
      <c r="A134" s="322"/>
      <c r="B134" s="407" t="s">
        <v>496</v>
      </c>
      <c r="C134" s="407"/>
      <c r="D134" s="407"/>
      <c r="E134" s="407"/>
      <c r="F134" s="407"/>
      <c r="G134" s="407"/>
      <c r="H134" s="75"/>
    </row>
    <row r="135" spans="1:9" s="62" customFormat="1" ht="26.25">
      <c r="A135" s="298"/>
      <c r="B135" s="298"/>
      <c r="C135" s="335" t="s">
        <v>301</v>
      </c>
      <c r="D135" s="336"/>
      <c r="E135" s="292" t="s">
        <v>92</v>
      </c>
      <c r="F135" s="274">
        <f>SUM(F137:F150)</f>
        <v>63000</v>
      </c>
      <c r="G135" s="292" t="s">
        <v>6</v>
      </c>
      <c r="H135" s="75"/>
      <c r="I135" s="63"/>
    </row>
    <row r="136" spans="1:8" ht="24">
      <c r="A136" s="322"/>
      <c r="B136" s="322"/>
      <c r="C136" s="322"/>
      <c r="D136" s="298" t="s">
        <v>87</v>
      </c>
      <c r="E136" s="275"/>
      <c r="F136" s="276"/>
      <c r="G136" s="275"/>
      <c r="H136" s="75"/>
    </row>
    <row r="137" spans="1:9" s="62" customFormat="1" ht="23.25">
      <c r="A137" s="298"/>
      <c r="B137" s="298"/>
      <c r="C137" s="298"/>
      <c r="D137" s="298" t="s">
        <v>101</v>
      </c>
      <c r="E137" s="273"/>
      <c r="F137" s="274">
        <v>33000</v>
      </c>
      <c r="G137" s="292" t="s">
        <v>6</v>
      </c>
      <c r="H137" s="75"/>
      <c r="I137" s="63"/>
    </row>
    <row r="138" spans="1:8" ht="22.5" customHeight="1">
      <c r="A138" s="322"/>
      <c r="B138" s="322"/>
      <c r="C138" s="322"/>
      <c r="D138" s="337" t="s">
        <v>499</v>
      </c>
      <c r="E138" s="338"/>
      <c r="F138" s="339"/>
      <c r="G138" s="338"/>
      <c r="H138" s="75"/>
    </row>
    <row r="139" spans="1:8" ht="22.5" customHeight="1">
      <c r="A139" s="322"/>
      <c r="B139" s="408" t="s">
        <v>500</v>
      </c>
      <c r="C139" s="408"/>
      <c r="D139" s="408"/>
      <c r="E139" s="408"/>
      <c r="F139" s="408"/>
      <c r="G139" s="408"/>
      <c r="H139" s="75"/>
    </row>
    <row r="140" spans="1:8" ht="22.5" customHeight="1">
      <c r="A140" s="322"/>
      <c r="B140" s="408" t="s">
        <v>397</v>
      </c>
      <c r="C140" s="408"/>
      <c r="D140" s="408"/>
      <c r="E140" s="408"/>
      <c r="F140" s="408"/>
      <c r="G140" s="408"/>
      <c r="H140" s="75"/>
    </row>
    <row r="141" spans="1:8" ht="22.5" customHeight="1">
      <c r="A141" s="322"/>
      <c r="B141" s="408" t="s">
        <v>502</v>
      </c>
      <c r="C141" s="408"/>
      <c r="D141" s="408"/>
      <c r="E141" s="408"/>
      <c r="F141" s="408"/>
      <c r="G141" s="408"/>
      <c r="H141" s="75"/>
    </row>
    <row r="142" spans="1:8" ht="22.5" customHeight="1">
      <c r="A142" s="322"/>
      <c r="B142" s="408" t="s">
        <v>503</v>
      </c>
      <c r="C142" s="408"/>
      <c r="D142" s="408"/>
      <c r="E142" s="408"/>
      <c r="F142" s="408"/>
      <c r="G142" s="408"/>
      <c r="H142" s="75"/>
    </row>
    <row r="143" spans="1:8" ht="22.5" customHeight="1">
      <c r="A143" s="322"/>
      <c r="B143" s="408" t="s">
        <v>501</v>
      </c>
      <c r="C143" s="408"/>
      <c r="D143" s="408"/>
      <c r="E143" s="408"/>
      <c r="F143" s="408"/>
      <c r="G143" s="408"/>
      <c r="H143" s="75"/>
    </row>
    <row r="144" spans="1:8" ht="22.5" customHeight="1">
      <c r="A144" s="322"/>
      <c r="B144" s="407" t="s">
        <v>780</v>
      </c>
      <c r="C144" s="407"/>
      <c r="D144" s="407"/>
      <c r="E144" s="407"/>
      <c r="F144" s="407"/>
      <c r="G144" s="407"/>
      <c r="H144" s="75"/>
    </row>
    <row r="145" spans="1:9" s="62" customFormat="1" ht="24" customHeight="1">
      <c r="A145" s="298"/>
      <c r="B145" s="298"/>
      <c r="C145" s="298"/>
      <c r="D145" s="298" t="s">
        <v>302</v>
      </c>
      <c r="E145" s="273"/>
      <c r="F145" s="274"/>
      <c r="G145" s="273"/>
      <c r="H145" s="75"/>
      <c r="I145" s="63"/>
    </row>
    <row r="146" spans="1:9" s="62" customFormat="1" ht="24" customHeight="1">
      <c r="A146" s="298"/>
      <c r="B146" s="298"/>
      <c r="C146" s="298"/>
      <c r="D146" s="298"/>
      <c r="E146" s="292" t="s">
        <v>92</v>
      </c>
      <c r="F146" s="340">
        <v>30000</v>
      </c>
      <c r="G146" s="292" t="s">
        <v>6</v>
      </c>
      <c r="H146" s="75"/>
      <c r="I146" s="63"/>
    </row>
    <row r="147" spans="1:9" s="62" customFormat="1" ht="24" customHeight="1">
      <c r="A147" s="298"/>
      <c r="B147" s="298"/>
      <c r="C147" s="298"/>
      <c r="D147" s="419" t="s">
        <v>504</v>
      </c>
      <c r="E147" s="419"/>
      <c r="F147" s="419"/>
      <c r="G147" s="419"/>
      <c r="H147" s="75"/>
      <c r="I147" s="63"/>
    </row>
    <row r="148" spans="1:8" ht="24" customHeight="1">
      <c r="A148" s="322"/>
      <c r="B148" s="408" t="s">
        <v>398</v>
      </c>
      <c r="C148" s="408"/>
      <c r="D148" s="408"/>
      <c r="E148" s="408"/>
      <c r="F148" s="408"/>
      <c r="G148" s="408"/>
      <c r="H148" s="75"/>
    </row>
    <row r="149" spans="1:8" ht="24" customHeight="1">
      <c r="A149" s="322"/>
      <c r="B149" s="408" t="s">
        <v>505</v>
      </c>
      <c r="C149" s="408"/>
      <c r="D149" s="408"/>
      <c r="E149" s="408"/>
      <c r="F149" s="408"/>
      <c r="G149" s="408"/>
      <c r="H149" s="75"/>
    </row>
    <row r="150" spans="1:8" ht="24" customHeight="1">
      <c r="A150" s="322"/>
      <c r="B150" s="408" t="s">
        <v>228</v>
      </c>
      <c r="C150" s="408"/>
      <c r="D150" s="408"/>
      <c r="E150" s="408"/>
      <c r="F150" s="408"/>
      <c r="G150" s="408"/>
      <c r="H150" s="75"/>
    </row>
    <row r="151" spans="1:8" ht="24" customHeight="1">
      <c r="A151" s="322"/>
      <c r="B151" s="322"/>
      <c r="C151" s="335" t="s">
        <v>506</v>
      </c>
      <c r="D151" s="322"/>
      <c r="E151" s="275"/>
      <c r="F151" s="276"/>
      <c r="G151" s="275"/>
      <c r="H151" s="75"/>
    </row>
    <row r="152" spans="1:9" s="62" customFormat="1" ht="24" customHeight="1">
      <c r="A152" s="298"/>
      <c r="B152" s="298"/>
      <c r="C152" s="335"/>
      <c r="D152" s="298"/>
      <c r="E152" s="292" t="s">
        <v>92</v>
      </c>
      <c r="F152" s="274">
        <f>F155+F163+F168+F177+F186+F194+F202+F211+F220+F229+F237+F247+F254+F261+F268</f>
        <v>690000</v>
      </c>
      <c r="G152" s="292" t="s">
        <v>6</v>
      </c>
      <c r="H152" s="75"/>
      <c r="I152" s="63"/>
    </row>
    <row r="153" spans="1:8" ht="7.5" customHeight="1" hidden="1">
      <c r="A153" s="322"/>
      <c r="B153" s="322"/>
      <c r="C153" s="322"/>
      <c r="D153" s="322"/>
      <c r="E153" s="275"/>
      <c r="F153" s="276"/>
      <c r="G153" s="275"/>
      <c r="H153" s="75"/>
    </row>
    <row r="154" spans="1:8" ht="26.25" customHeight="1">
      <c r="A154" s="322"/>
      <c r="B154" s="322"/>
      <c r="C154" s="322"/>
      <c r="D154" s="298" t="s">
        <v>87</v>
      </c>
      <c r="E154" s="275"/>
      <c r="F154" s="276"/>
      <c r="G154" s="275"/>
      <c r="H154" s="75"/>
    </row>
    <row r="155" spans="1:9" s="62" customFormat="1" ht="24" customHeight="1">
      <c r="A155" s="298"/>
      <c r="B155" s="298"/>
      <c r="C155" s="298"/>
      <c r="D155" s="298" t="s">
        <v>118</v>
      </c>
      <c r="E155" s="292" t="s">
        <v>92</v>
      </c>
      <c r="F155" s="274">
        <v>100000</v>
      </c>
      <c r="G155" s="292" t="s">
        <v>6</v>
      </c>
      <c r="H155" s="75"/>
      <c r="I155" s="63"/>
    </row>
    <row r="156" spans="1:8" ht="24">
      <c r="A156" s="322"/>
      <c r="B156" s="322"/>
      <c r="C156" s="322"/>
      <c r="D156" s="407" t="s">
        <v>507</v>
      </c>
      <c r="E156" s="407"/>
      <c r="F156" s="407"/>
      <c r="G156" s="407"/>
      <c r="H156" s="75"/>
    </row>
    <row r="157" spans="1:8" ht="24">
      <c r="A157" s="322"/>
      <c r="B157" s="408" t="s">
        <v>546</v>
      </c>
      <c r="C157" s="408"/>
      <c r="D157" s="408"/>
      <c r="E157" s="408"/>
      <c r="F157" s="408"/>
      <c r="G157" s="408"/>
      <c r="H157" s="75"/>
    </row>
    <row r="158" spans="1:8" ht="24">
      <c r="A158" s="322"/>
      <c r="B158" s="407" t="s">
        <v>718</v>
      </c>
      <c r="C158" s="407"/>
      <c r="D158" s="407"/>
      <c r="E158" s="407"/>
      <c r="F158" s="407"/>
      <c r="G158" s="407"/>
      <c r="H158" s="75"/>
    </row>
    <row r="159" spans="1:8" ht="24">
      <c r="A159" s="322"/>
      <c r="B159" s="407" t="s">
        <v>508</v>
      </c>
      <c r="C159" s="407"/>
      <c r="D159" s="407"/>
      <c r="E159" s="407"/>
      <c r="F159" s="407"/>
      <c r="G159" s="407"/>
      <c r="H159" s="75"/>
    </row>
    <row r="160" spans="1:8" ht="24">
      <c r="A160" s="322"/>
      <c r="B160" s="407" t="s">
        <v>509</v>
      </c>
      <c r="C160" s="407"/>
      <c r="D160" s="407"/>
      <c r="E160" s="407"/>
      <c r="F160" s="407"/>
      <c r="G160" s="407"/>
      <c r="H160" s="75"/>
    </row>
    <row r="161" spans="1:8" ht="24">
      <c r="A161" s="322"/>
      <c r="B161" s="407" t="s">
        <v>735</v>
      </c>
      <c r="C161" s="407"/>
      <c r="D161" s="407"/>
      <c r="E161" s="407"/>
      <c r="F161" s="407"/>
      <c r="G161" s="407"/>
      <c r="H161" s="75"/>
    </row>
    <row r="162" spans="1:8" ht="6.75" customHeight="1" hidden="1">
      <c r="A162" s="322"/>
      <c r="B162" s="322"/>
      <c r="C162" s="322"/>
      <c r="D162" s="322"/>
      <c r="E162" s="275"/>
      <c r="F162" s="276"/>
      <c r="G162" s="275"/>
      <c r="H162" s="75"/>
    </row>
    <row r="163" spans="1:9" s="62" customFormat="1" ht="28.5" customHeight="1">
      <c r="A163" s="298"/>
      <c r="B163" s="298"/>
      <c r="C163" s="298"/>
      <c r="D163" s="298" t="s">
        <v>510</v>
      </c>
      <c r="E163" s="292" t="s">
        <v>92</v>
      </c>
      <c r="F163" s="274">
        <v>5000</v>
      </c>
      <c r="G163" s="292" t="s">
        <v>6</v>
      </c>
      <c r="H163" s="75"/>
      <c r="I163" s="63"/>
    </row>
    <row r="164" spans="1:8" ht="24" customHeight="1">
      <c r="A164" s="322"/>
      <c r="B164" s="322"/>
      <c r="C164" s="322"/>
      <c r="D164" s="419" t="s">
        <v>717</v>
      </c>
      <c r="E164" s="420"/>
      <c r="F164" s="420"/>
      <c r="G164" s="420"/>
      <c r="H164" s="75"/>
    </row>
    <row r="165" spans="1:8" ht="24" customHeight="1">
      <c r="A165" s="322"/>
      <c r="B165" s="407" t="s">
        <v>399</v>
      </c>
      <c r="C165" s="407"/>
      <c r="D165" s="407"/>
      <c r="E165" s="407"/>
      <c r="F165" s="407"/>
      <c r="G165" s="407"/>
      <c r="H165" s="75"/>
    </row>
    <row r="166" spans="1:8" ht="24" customHeight="1">
      <c r="A166" s="322"/>
      <c r="B166" s="322"/>
      <c r="C166" s="322"/>
      <c r="D166" s="298" t="s">
        <v>551</v>
      </c>
      <c r="E166" s="322"/>
      <c r="F166" s="322"/>
      <c r="G166" s="322"/>
      <c r="H166" s="75"/>
    </row>
    <row r="167" spans="1:8" ht="24" customHeight="1">
      <c r="A167" s="322"/>
      <c r="B167" s="298" t="s">
        <v>552</v>
      </c>
      <c r="C167" s="298"/>
      <c r="D167" s="298"/>
      <c r="E167" s="292"/>
      <c r="F167" s="274"/>
      <c r="G167" s="292"/>
      <c r="H167" s="75"/>
    </row>
    <row r="168" spans="1:8" ht="24" customHeight="1">
      <c r="A168" s="322"/>
      <c r="B168" s="298"/>
      <c r="C168" s="298"/>
      <c r="D168" s="298"/>
      <c r="E168" s="292" t="s">
        <v>92</v>
      </c>
      <c r="F168" s="274">
        <v>100000</v>
      </c>
      <c r="G168" s="292" t="s">
        <v>6</v>
      </c>
      <c r="H168" s="75"/>
    </row>
    <row r="169" spans="1:8" ht="24" customHeight="1">
      <c r="A169" s="322"/>
      <c r="B169" s="322"/>
      <c r="C169" s="322"/>
      <c r="D169" s="322" t="s">
        <v>553</v>
      </c>
      <c r="E169" s="322"/>
      <c r="F169" s="322"/>
      <c r="G169" s="322"/>
      <c r="H169" s="75"/>
    </row>
    <row r="170" spans="1:8" ht="24" customHeight="1">
      <c r="A170" s="322"/>
      <c r="B170" s="322" t="s">
        <v>554</v>
      </c>
      <c r="C170" s="322"/>
      <c r="D170" s="322"/>
      <c r="E170" s="322"/>
      <c r="F170" s="322"/>
      <c r="G170" s="322"/>
      <c r="H170" s="75"/>
    </row>
    <row r="171" spans="1:8" ht="24" customHeight="1">
      <c r="A171" s="322"/>
      <c r="B171" s="402" t="s">
        <v>1167</v>
      </c>
      <c r="C171" s="322"/>
      <c r="D171" s="322"/>
      <c r="E171" s="322"/>
      <c r="F171" s="322"/>
      <c r="G171" s="322"/>
      <c r="H171" s="75"/>
    </row>
    <row r="172" spans="1:8" ht="24" customHeight="1">
      <c r="A172" s="322"/>
      <c r="B172" s="322" t="s">
        <v>401</v>
      </c>
      <c r="C172" s="322"/>
      <c r="D172" s="322"/>
      <c r="E172" s="322"/>
      <c r="F172" s="322"/>
      <c r="G172" s="322"/>
      <c r="H172" s="75"/>
    </row>
    <row r="173" spans="1:8" ht="24" customHeight="1">
      <c r="A173" s="322"/>
      <c r="B173" s="322"/>
      <c r="C173" s="322"/>
      <c r="D173" s="322" t="s">
        <v>783</v>
      </c>
      <c r="E173" s="322"/>
      <c r="F173" s="322"/>
      <c r="G173" s="322"/>
      <c r="H173" s="75"/>
    </row>
    <row r="174" spans="1:8" ht="24" customHeight="1">
      <c r="A174" s="322"/>
      <c r="B174" s="322" t="s">
        <v>513</v>
      </c>
      <c r="C174" s="322"/>
      <c r="D174" s="322"/>
      <c r="E174" s="322"/>
      <c r="F174" s="322"/>
      <c r="G174" s="322"/>
      <c r="H174" s="75"/>
    </row>
    <row r="175" spans="1:8" ht="24" customHeight="1">
      <c r="A175" s="322"/>
      <c r="B175" s="322" t="s">
        <v>514</v>
      </c>
      <c r="C175" s="322"/>
      <c r="D175" s="322"/>
      <c r="E175" s="322"/>
      <c r="F175" s="322"/>
      <c r="G175" s="322"/>
      <c r="H175" s="75"/>
    </row>
    <row r="176" spans="1:8" ht="24" customHeight="1">
      <c r="A176" s="322"/>
      <c r="B176" s="359" t="s">
        <v>818</v>
      </c>
      <c r="C176" s="322"/>
      <c r="D176" s="322"/>
      <c r="E176" s="322"/>
      <c r="F176" s="322"/>
      <c r="G176" s="322"/>
      <c r="H176" s="75"/>
    </row>
    <row r="177" spans="1:9" s="62" customFormat="1" ht="27" customHeight="1">
      <c r="A177" s="298"/>
      <c r="B177" s="298"/>
      <c r="C177" s="298"/>
      <c r="D177" s="333" t="s">
        <v>557</v>
      </c>
      <c r="E177" s="292" t="s">
        <v>92</v>
      </c>
      <c r="F177" s="274">
        <v>5000</v>
      </c>
      <c r="G177" s="292" t="s">
        <v>6</v>
      </c>
      <c r="H177" s="75"/>
      <c r="I177" s="63"/>
    </row>
    <row r="178" spans="1:9" s="62" customFormat="1" ht="24" customHeight="1">
      <c r="A178" s="298"/>
      <c r="B178" s="298"/>
      <c r="C178" s="298"/>
      <c r="D178" s="419" t="s">
        <v>555</v>
      </c>
      <c r="E178" s="420"/>
      <c r="F178" s="420"/>
      <c r="G178" s="420"/>
      <c r="H178" s="75"/>
      <c r="I178" s="63"/>
    </row>
    <row r="179" spans="1:8" ht="24" customHeight="1">
      <c r="A179" s="322"/>
      <c r="B179" s="407" t="s">
        <v>784</v>
      </c>
      <c r="C179" s="407"/>
      <c r="D179" s="407"/>
      <c r="E179" s="407"/>
      <c r="F179" s="407"/>
      <c r="G179" s="407"/>
      <c r="H179" s="75"/>
    </row>
    <row r="180" spans="1:8" ht="24">
      <c r="A180" s="322"/>
      <c r="B180" s="407" t="s">
        <v>401</v>
      </c>
      <c r="C180" s="407"/>
      <c r="D180" s="407"/>
      <c r="E180" s="407"/>
      <c r="F180" s="407"/>
      <c r="G180" s="407"/>
      <c r="H180" s="75"/>
    </row>
    <row r="181" spans="1:8" ht="24">
      <c r="A181" s="322"/>
      <c r="B181" s="322"/>
      <c r="C181" s="322"/>
      <c r="D181" s="402" t="s">
        <v>1152</v>
      </c>
      <c r="E181" s="275"/>
      <c r="F181" s="276"/>
      <c r="G181" s="275"/>
      <c r="H181" s="75"/>
    </row>
    <row r="182" spans="1:8" ht="24">
      <c r="A182" s="322"/>
      <c r="B182" s="402" t="s">
        <v>1151</v>
      </c>
      <c r="C182" s="322"/>
      <c r="D182" s="322"/>
      <c r="E182" s="275"/>
      <c r="F182" s="276"/>
      <c r="G182" s="275"/>
      <c r="H182" s="75"/>
    </row>
    <row r="183" spans="1:8" ht="24">
      <c r="A183" s="322"/>
      <c r="B183" s="402" t="s">
        <v>1169</v>
      </c>
      <c r="C183" s="322"/>
      <c r="D183" s="322"/>
      <c r="E183" s="275"/>
      <c r="F183" s="276"/>
      <c r="G183" s="275"/>
      <c r="H183" s="75"/>
    </row>
    <row r="184" spans="1:8" ht="24" hidden="1">
      <c r="A184" s="322"/>
      <c r="B184" s="322"/>
      <c r="C184" s="322"/>
      <c r="D184" s="322"/>
      <c r="E184" s="275"/>
      <c r="F184" s="276"/>
      <c r="G184" s="275"/>
      <c r="H184" s="75"/>
    </row>
    <row r="185" spans="1:8" ht="15" customHeight="1" hidden="1">
      <c r="A185" s="322"/>
      <c r="B185" s="322"/>
      <c r="C185" s="322"/>
      <c r="D185" s="322"/>
      <c r="E185" s="275"/>
      <c r="F185" s="276"/>
      <c r="G185" s="275"/>
      <c r="H185" s="75"/>
    </row>
    <row r="186" spans="1:9" s="62" customFormat="1" ht="28.5" customHeight="1">
      <c r="A186" s="298"/>
      <c r="B186" s="298"/>
      <c r="C186" s="298"/>
      <c r="D186" s="333" t="s">
        <v>556</v>
      </c>
      <c r="E186" s="292" t="s">
        <v>92</v>
      </c>
      <c r="F186" s="274">
        <v>100000</v>
      </c>
      <c r="G186" s="292" t="s">
        <v>6</v>
      </c>
      <c r="H186" s="75"/>
      <c r="I186" s="63"/>
    </row>
    <row r="187" spans="1:9" s="62" customFormat="1" ht="22.5" customHeight="1">
      <c r="A187" s="298"/>
      <c r="B187" s="298"/>
      <c r="C187" s="298"/>
      <c r="D187" s="341" t="s">
        <v>558</v>
      </c>
      <c r="E187" s="342"/>
      <c r="F187" s="343"/>
      <c r="G187" s="342"/>
      <c r="H187" s="75"/>
      <c r="I187" s="63"/>
    </row>
    <row r="188" spans="1:9" s="62" customFormat="1" ht="24">
      <c r="A188" s="298"/>
      <c r="B188" s="322" t="s">
        <v>560</v>
      </c>
      <c r="C188" s="298"/>
      <c r="D188" s="333"/>
      <c r="E188" s="273"/>
      <c r="F188" s="274"/>
      <c r="G188" s="273"/>
      <c r="H188" s="75"/>
      <c r="I188" s="63"/>
    </row>
    <row r="189" spans="1:8" ht="24">
      <c r="A189" s="322"/>
      <c r="B189" s="322"/>
      <c r="C189" s="322"/>
      <c r="D189" s="402" t="s">
        <v>1153</v>
      </c>
      <c r="E189" s="275"/>
      <c r="F189" s="276"/>
      <c r="G189" s="275"/>
      <c r="H189" s="75"/>
    </row>
    <row r="190" spans="1:8" ht="24">
      <c r="A190" s="322"/>
      <c r="B190" s="402" t="s">
        <v>1154</v>
      </c>
      <c r="C190" s="322"/>
      <c r="D190" s="322"/>
      <c r="E190" s="275"/>
      <c r="F190" s="276"/>
      <c r="G190" s="275"/>
      <c r="H190" s="75"/>
    </row>
    <row r="191" spans="1:8" ht="24">
      <c r="A191" s="322"/>
      <c r="B191" s="402" t="s">
        <v>1170</v>
      </c>
      <c r="C191" s="322"/>
      <c r="D191" s="322"/>
      <c r="E191" s="275"/>
      <c r="F191" s="276"/>
      <c r="G191" s="275"/>
      <c r="H191" s="75"/>
    </row>
    <row r="192" spans="1:8" ht="24" hidden="1">
      <c r="A192" s="322"/>
      <c r="B192" s="322"/>
      <c r="C192" s="322"/>
      <c r="D192" s="322"/>
      <c r="E192" s="275"/>
      <c r="F192" s="276"/>
      <c r="G192" s="275"/>
      <c r="H192" s="75"/>
    </row>
    <row r="193" spans="1:8" ht="15" customHeight="1" hidden="1">
      <c r="A193" s="322"/>
      <c r="B193" s="322"/>
      <c r="C193" s="322"/>
      <c r="D193" s="322"/>
      <c r="E193" s="275"/>
      <c r="F193" s="276"/>
      <c r="G193" s="275"/>
      <c r="H193" s="75"/>
    </row>
    <row r="194" spans="1:9" s="62" customFormat="1" ht="28.5" customHeight="1">
      <c r="A194" s="298"/>
      <c r="B194" s="298"/>
      <c r="C194" s="298"/>
      <c r="D194" s="333" t="s">
        <v>561</v>
      </c>
      <c r="E194" s="292" t="s">
        <v>92</v>
      </c>
      <c r="F194" s="274">
        <v>100000</v>
      </c>
      <c r="G194" s="292" t="s">
        <v>6</v>
      </c>
      <c r="H194" s="75"/>
      <c r="I194" s="63"/>
    </row>
    <row r="195" spans="1:9" s="62" customFormat="1" ht="22.5" customHeight="1">
      <c r="A195" s="298"/>
      <c r="B195" s="298"/>
      <c r="C195" s="298"/>
      <c r="D195" s="341" t="s">
        <v>559</v>
      </c>
      <c r="E195" s="342"/>
      <c r="F195" s="343"/>
      <c r="G195" s="342"/>
      <c r="H195" s="75"/>
      <c r="I195" s="63"/>
    </row>
    <row r="196" spans="1:9" s="62" customFormat="1" ht="24">
      <c r="A196" s="298"/>
      <c r="B196" s="322" t="s">
        <v>560</v>
      </c>
      <c r="C196" s="298"/>
      <c r="D196" s="333"/>
      <c r="E196" s="273"/>
      <c r="F196" s="274"/>
      <c r="G196" s="273"/>
      <c r="H196" s="75"/>
      <c r="I196" s="63"/>
    </row>
    <row r="197" spans="1:8" ht="24">
      <c r="A197" s="322"/>
      <c r="B197" s="322"/>
      <c r="C197" s="322"/>
      <c r="D197" s="402" t="s">
        <v>1155</v>
      </c>
      <c r="E197" s="275"/>
      <c r="F197" s="276"/>
      <c r="G197" s="275"/>
      <c r="H197" s="75"/>
    </row>
    <row r="198" spans="1:8" ht="24">
      <c r="A198" s="322"/>
      <c r="B198" s="402" t="s">
        <v>1156</v>
      </c>
      <c r="C198" s="322"/>
      <c r="D198" s="322"/>
      <c r="E198" s="275"/>
      <c r="F198" s="276"/>
      <c r="G198" s="275"/>
      <c r="H198" s="75"/>
    </row>
    <row r="199" spans="1:8" ht="24">
      <c r="A199" s="322"/>
      <c r="B199" s="402" t="s">
        <v>1171</v>
      </c>
      <c r="C199" s="322"/>
      <c r="D199" s="322"/>
      <c r="E199" s="275"/>
      <c r="F199" s="276"/>
      <c r="G199" s="275"/>
      <c r="H199" s="75"/>
    </row>
    <row r="200" spans="1:8" ht="24" customHeight="1" hidden="1">
      <c r="A200" s="322"/>
      <c r="B200" s="322"/>
      <c r="C200" s="322"/>
      <c r="D200" s="322"/>
      <c r="E200" s="275"/>
      <c r="F200" s="276"/>
      <c r="G200" s="275"/>
      <c r="H200" s="75"/>
    </row>
    <row r="201" spans="1:8" ht="24" hidden="1">
      <c r="A201" s="322"/>
      <c r="B201" s="322"/>
      <c r="C201" s="322"/>
      <c r="D201" s="322"/>
      <c r="E201" s="275"/>
      <c r="F201" s="276"/>
      <c r="G201" s="275"/>
      <c r="H201" s="75"/>
    </row>
    <row r="202" spans="1:9" s="62" customFormat="1" ht="29.25" customHeight="1">
      <c r="A202" s="298"/>
      <c r="B202" s="298"/>
      <c r="C202" s="298"/>
      <c r="D202" s="333" t="s">
        <v>515</v>
      </c>
      <c r="E202" s="292" t="s">
        <v>92</v>
      </c>
      <c r="F202" s="274">
        <v>5000</v>
      </c>
      <c r="G202" s="292" t="s">
        <v>6</v>
      </c>
      <c r="H202" s="75"/>
      <c r="I202" s="63"/>
    </row>
    <row r="203" spans="1:9" s="62" customFormat="1" ht="24">
      <c r="A203" s="298"/>
      <c r="B203" s="298"/>
      <c r="C203" s="298"/>
      <c r="D203" s="417" t="s">
        <v>400</v>
      </c>
      <c r="E203" s="417"/>
      <c r="F203" s="417"/>
      <c r="G203" s="417"/>
      <c r="H203" s="75"/>
      <c r="I203" s="63"/>
    </row>
    <row r="204" spans="1:9" s="62" customFormat="1" ht="24">
      <c r="A204" s="298"/>
      <c r="B204" s="407" t="s">
        <v>563</v>
      </c>
      <c r="C204" s="407"/>
      <c r="D204" s="407"/>
      <c r="E204" s="407"/>
      <c r="F204" s="407"/>
      <c r="G204" s="407"/>
      <c r="H204" s="75"/>
      <c r="I204" s="63"/>
    </row>
    <row r="205" spans="1:9" s="62" customFormat="1" ht="24">
      <c r="A205" s="298"/>
      <c r="B205" s="298"/>
      <c r="C205" s="298"/>
      <c r="D205" s="407" t="s">
        <v>1152</v>
      </c>
      <c r="E205" s="407"/>
      <c r="F205" s="407"/>
      <c r="G205" s="407"/>
      <c r="H205" s="75"/>
      <c r="I205" s="63"/>
    </row>
    <row r="206" spans="1:8" ht="24">
      <c r="A206" s="322"/>
      <c r="B206" s="407" t="s">
        <v>1157</v>
      </c>
      <c r="C206" s="407"/>
      <c r="D206" s="407"/>
      <c r="E206" s="407"/>
      <c r="F206" s="407"/>
      <c r="G206" s="407"/>
      <c r="H206" s="75"/>
    </row>
    <row r="207" spans="1:8" ht="24">
      <c r="A207" s="322"/>
      <c r="B207" s="407" t="s">
        <v>1172</v>
      </c>
      <c r="C207" s="407"/>
      <c r="D207" s="407"/>
      <c r="E207" s="407"/>
      <c r="F207" s="407"/>
      <c r="G207" s="407"/>
      <c r="H207" s="75"/>
    </row>
    <row r="208" spans="1:8" ht="24" hidden="1">
      <c r="A208" s="322"/>
      <c r="B208" s="322"/>
      <c r="C208" s="322"/>
      <c r="D208" s="322"/>
      <c r="E208" s="275"/>
      <c r="F208" s="276"/>
      <c r="G208" s="275"/>
      <c r="H208" s="75"/>
    </row>
    <row r="209" spans="1:8" ht="15" customHeight="1" hidden="1">
      <c r="A209" s="322"/>
      <c r="B209" s="322"/>
      <c r="C209" s="322"/>
      <c r="D209" s="322"/>
      <c r="E209" s="275"/>
      <c r="F209" s="276"/>
      <c r="G209" s="275"/>
      <c r="H209" s="75"/>
    </row>
    <row r="210" spans="1:9" s="62" customFormat="1" ht="28.5" customHeight="1">
      <c r="A210" s="298"/>
      <c r="B210" s="298"/>
      <c r="C210" s="298"/>
      <c r="D210" s="344" t="s">
        <v>1263</v>
      </c>
      <c r="E210" s="292"/>
      <c r="F210" s="274"/>
      <c r="G210" s="292"/>
      <c r="H210" s="75"/>
      <c r="I210" s="63"/>
    </row>
    <row r="211" spans="1:9" s="62" customFormat="1" ht="25.5" customHeight="1">
      <c r="A211" s="298"/>
      <c r="B211" s="345"/>
      <c r="C211" s="298"/>
      <c r="D211" s="346"/>
      <c r="E211" s="292" t="s">
        <v>92</v>
      </c>
      <c r="F211" s="274">
        <v>20000</v>
      </c>
      <c r="G211" s="292" t="s">
        <v>6</v>
      </c>
      <c r="H211" s="75"/>
      <c r="I211" s="63"/>
    </row>
    <row r="212" spans="1:9" s="62" customFormat="1" ht="24">
      <c r="A212" s="298"/>
      <c r="B212" s="298"/>
      <c r="C212" s="298"/>
      <c r="D212" s="347" t="s">
        <v>562</v>
      </c>
      <c r="E212" s="273"/>
      <c r="F212" s="274"/>
      <c r="G212" s="292"/>
      <c r="H212" s="75"/>
      <c r="I212" s="63"/>
    </row>
    <row r="213" spans="1:9" s="62" customFormat="1" ht="24">
      <c r="A213" s="298"/>
      <c r="B213" s="402" t="s">
        <v>1166</v>
      </c>
      <c r="C213" s="298"/>
      <c r="D213" s="333"/>
      <c r="E213" s="273"/>
      <c r="F213" s="274"/>
      <c r="G213" s="292"/>
      <c r="H213" s="75"/>
      <c r="I213" s="63"/>
    </row>
    <row r="214" spans="1:9" s="62" customFormat="1" ht="25.5" customHeight="1">
      <c r="A214" s="298"/>
      <c r="B214" s="402" t="s">
        <v>1158</v>
      </c>
      <c r="C214" s="298"/>
      <c r="D214" s="333"/>
      <c r="E214" s="273"/>
      <c r="F214" s="274"/>
      <c r="G214" s="292"/>
      <c r="H214" s="75"/>
      <c r="I214" s="63"/>
    </row>
    <row r="215" spans="1:9" s="62" customFormat="1" ht="27" customHeight="1">
      <c r="A215" s="298"/>
      <c r="B215" s="298"/>
      <c r="C215" s="298"/>
      <c r="D215" s="407" t="s">
        <v>1153</v>
      </c>
      <c r="E215" s="407"/>
      <c r="F215" s="407"/>
      <c r="G215" s="407"/>
      <c r="H215" s="75"/>
      <c r="I215" s="63"/>
    </row>
    <row r="216" spans="1:8" ht="24">
      <c r="A216" s="322"/>
      <c r="B216" s="407" t="s">
        <v>1159</v>
      </c>
      <c r="C216" s="407"/>
      <c r="D216" s="407"/>
      <c r="E216" s="407"/>
      <c r="F216" s="407"/>
      <c r="G216" s="407"/>
      <c r="H216" s="75"/>
    </row>
    <row r="217" spans="1:8" ht="24">
      <c r="A217" s="322"/>
      <c r="B217" s="402" t="s">
        <v>1160</v>
      </c>
      <c r="C217" s="322"/>
      <c r="D217" s="322"/>
      <c r="E217" s="322"/>
      <c r="F217" s="322"/>
      <c r="G217" s="322"/>
      <c r="H217" s="75"/>
    </row>
    <row r="218" spans="1:8" ht="15" customHeight="1" hidden="1">
      <c r="A218" s="322"/>
      <c r="B218" s="322"/>
      <c r="C218" s="322"/>
      <c r="D218" s="322"/>
      <c r="E218" s="275"/>
      <c r="F218" s="276"/>
      <c r="G218" s="275"/>
      <c r="H218" s="75"/>
    </row>
    <row r="219" spans="1:8" ht="23.25" customHeight="1">
      <c r="A219" s="402"/>
      <c r="B219" s="402" t="s">
        <v>1173</v>
      </c>
      <c r="C219" s="402"/>
      <c r="D219" s="402"/>
      <c r="E219" s="275"/>
      <c r="F219" s="276"/>
      <c r="G219" s="275"/>
      <c r="H219" s="75"/>
    </row>
    <row r="220" spans="1:9" s="62" customFormat="1" ht="27" customHeight="1">
      <c r="A220" s="298"/>
      <c r="B220" s="298"/>
      <c r="C220" s="298"/>
      <c r="D220" s="333" t="s">
        <v>564</v>
      </c>
      <c r="E220" s="292" t="s">
        <v>92</v>
      </c>
      <c r="F220" s="274">
        <v>10000</v>
      </c>
      <c r="G220" s="292" t="s">
        <v>6</v>
      </c>
      <c r="H220" s="75"/>
      <c r="I220" s="63"/>
    </row>
    <row r="221" spans="1:9" s="62" customFormat="1" ht="22.5" customHeight="1">
      <c r="A221" s="298"/>
      <c r="B221" s="298"/>
      <c r="C221" s="298"/>
      <c r="D221" s="419" t="s">
        <v>1150</v>
      </c>
      <c r="E221" s="420"/>
      <c r="F221" s="420"/>
      <c r="G221" s="420"/>
      <c r="H221" s="75"/>
      <c r="I221" s="63"/>
    </row>
    <row r="222" spans="1:9" s="62" customFormat="1" ht="24">
      <c r="A222" s="298"/>
      <c r="B222" s="402" t="s">
        <v>401</v>
      </c>
      <c r="C222" s="298"/>
      <c r="D222" s="333"/>
      <c r="E222" s="273"/>
      <c r="F222" s="274"/>
      <c r="G222" s="273"/>
      <c r="H222" s="75"/>
      <c r="I222" s="63"/>
    </row>
    <row r="223" spans="1:8" ht="24">
      <c r="A223" s="298"/>
      <c r="B223" s="298"/>
      <c r="C223" s="298"/>
      <c r="D223" s="407" t="s">
        <v>1152</v>
      </c>
      <c r="E223" s="407"/>
      <c r="F223" s="407"/>
      <c r="G223" s="407"/>
      <c r="H223" s="75"/>
    </row>
    <row r="224" spans="1:8" ht="24">
      <c r="A224" s="322"/>
      <c r="B224" s="407" t="s">
        <v>1157</v>
      </c>
      <c r="C224" s="407"/>
      <c r="D224" s="407"/>
      <c r="E224" s="407"/>
      <c r="F224" s="407"/>
      <c r="G224" s="407"/>
      <c r="H224" s="75"/>
    </row>
    <row r="225" spans="1:8" ht="24">
      <c r="A225" s="322"/>
      <c r="B225" s="407" t="s">
        <v>1174</v>
      </c>
      <c r="C225" s="407"/>
      <c r="D225" s="407"/>
      <c r="E225" s="407"/>
      <c r="F225" s="407"/>
      <c r="G225" s="407"/>
      <c r="H225" s="75"/>
    </row>
    <row r="226" spans="1:8" ht="24" hidden="1">
      <c r="A226" s="322"/>
      <c r="B226" s="322"/>
      <c r="C226" s="322"/>
      <c r="D226" s="322"/>
      <c r="E226" s="275"/>
      <c r="F226" s="276"/>
      <c r="G226" s="275"/>
      <c r="H226" s="75"/>
    </row>
    <row r="227" spans="1:8" ht="15" customHeight="1" hidden="1">
      <c r="A227" s="322"/>
      <c r="B227" s="322"/>
      <c r="C227" s="322"/>
      <c r="D227" s="322"/>
      <c r="E227" s="275"/>
      <c r="F227" s="276"/>
      <c r="G227" s="275"/>
      <c r="H227" s="75"/>
    </row>
    <row r="228" spans="1:9" s="62" customFormat="1" ht="28.5" customHeight="1">
      <c r="A228" s="298"/>
      <c r="B228" s="298"/>
      <c r="C228" s="298"/>
      <c r="D228" s="333" t="s">
        <v>1099</v>
      </c>
      <c r="E228" s="292"/>
      <c r="F228" s="274"/>
      <c r="G228" s="292"/>
      <c r="I228" s="63"/>
    </row>
    <row r="229" spans="1:9" s="62" customFormat="1" ht="23.25" customHeight="1">
      <c r="A229" s="298"/>
      <c r="B229" s="298"/>
      <c r="C229" s="298"/>
      <c r="D229" s="333"/>
      <c r="E229" s="292" t="s">
        <v>92</v>
      </c>
      <c r="F229" s="274">
        <v>20000</v>
      </c>
      <c r="G229" s="292" t="s">
        <v>6</v>
      </c>
      <c r="H229" s="63"/>
      <c r="I229" s="63"/>
    </row>
    <row r="230" spans="1:9" s="62" customFormat="1" ht="24">
      <c r="A230" s="298"/>
      <c r="B230" s="298"/>
      <c r="C230" s="298"/>
      <c r="D230" s="347" t="s">
        <v>785</v>
      </c>
      <c r="E230" s="273"/>
      <c r="F230" s="274"/>
      <c r="G230" s="273"/>
      <c r="H230" s="75"/>
      <c r="I230" s="63"/>
    </row>
    <row r="231" spans="1:9" s="62" customFormat="1" ht="24">
      <c r="A231" s="298"/>
      <c r="B231" s="407" t="s">
        <v>786</v>
      </c>
      <c r="C231" s="407"/>
      <c r="D231" s="407"/>
      <c r="E231" s="407"/>
      <c r="F231" s="407"/>
      <c r="G231" s="407"/>
      <c r="H231" s="75"/>
      <c r="I231" s="63"/>
    </row>
    <row r="232" spans="1:9" s="62" customFormat="1" ht="24">
      <c r="A232" s="298"/>
      <c r="B232" s="298"/>
      <c r="C232" s="298"/>
      <c r="D232" s="407" t="s">
        <v>1168</v>
      </c>
      <c r="E232" s="407"/>
      <c r="F232" s="407"/>
      <c r="G232" s="407"/>
      <c r="H232" s="75"/>
      <c r="I232" s="63"/>
    </row>
    <row r="233" spans="1:8" ht="24">
      <c r="A233" s="322"/>
      <c r="B233" s="407" t="s">
        <v>456</v>
      </c>
      <c r="C233" s="407"/>
      <c r="D233" s="407"/>
      <c r="E233" s="407"/>
      <c r="F233" s="407"/>
      <c r="G233" s="407"/>
      <c r="H233" s="75"/>
    </row>
    <row r="234" spans="1:8" ht="24">
      <c r="A234" s="322"/>
      <c r="B234" s="407" t="s">
        <v>1161</v>
      </c>
      <c r="C234" s="407"/>
      <c r="D234" s="407"/>
      <c r="E234" s="407"/>
      <c r="F234" s="407"/>
      <c r="G234" s="407"/>
      <c r="H234" s="75"/>
    </row>
    <row r="235" spans="1:8" ht="22.5" customHeight="1">
      <c r="A235" s="322"/>
      <c r="B235" s="407" t="s">
        <v>1175</v>
      </c>
      <c r="C235" s="407"/>
      <c r="D235" s="407"/>
      <c r="E235" s="407"/>
      <c r="F235" s="407"/>
      <c r="G235" s="407"/>
      <c r="H235" s="75"/>
    </row>
    <row r="236" spans="1:8" ht="22.5" customHeight="1" hidden="1">
      <c r="A236" s="322"/>
      <c r="B236" s="322"/>
      <c r="C236" s="322"/>
      <c r="D236" s="322"/>
      <c r="E236" s="275"/>
      <c r="F236" s="276"/>
      <c r="G236" s="275"/>
      <c r="H236" s="75"/>
    </row>
    <row r="237" spans="1:8" ht="26.25" customHeight="1">
      <c r="A237" s="322"/>
      <c r="B237" s="322"/>
      <c r="C237" s="322"/>
      <c r="D237" s="348" t="s">
        <v>587</v>
      </c>
      <c r="E237" s="292" t="s">
        <v>92</v>
      </c>
      <c r="F237" s="274">
        <v>5000</v>
      </c>
      <c r="G237" s="292" t="s">
        <v>6</v>
      </c>
      <c r="H237" s="75"/>
    </row>
    <row r="238" spans="1:9" s="78" customFormat="1" ht="22.5" customHeight="1">
      <c r="A238" s="291"/>
      <c r="B238" s="291"/>
      <c r="C238" s="291"/>
      <c r="D238" s="421" t="s">
        <v>716</v>
      </c>
      <c r="E238" s="421"/>
      <c r="F238" s="421"/>
      <c r="G238" s="421"/>
      <c r="H238" s="98"/>
      <c r="I238" s="79"/>
    </row>
    <row r="239" spans="1:9" s="81" customFormat="1" ht="22.5" customHeight="1">
      <c r="A239" s="324"/>
      <c r="B239" s="406" t="s">
        <v>1098</v>
      </c>
      <c r="C239" s="406"/>
      <c r="D239" s="406"/>
      <c r="E239" s="406"/>
      <c r="F239" s="406"/>
      <c r="G239" s="406"/>
      <c r="H239" s="103"/>
      <c r="I239" s="82"/>
    </row>
    <row r="240" spans="1:9" s="62" customFormat="1" ht="24">
      <c r="A240" s="298"/>
      <c r="B240" s="298"/>
      <c r="C240" s="298"/>
      <c r="D240" s="407" t="s">
        <v>1162</v>
      </c>
      <c r="E240" s="407"/>
      <c r="F240" s="407"/>
      <c r="G240" s="407"/>
      <c r="H240" s="75"/>
      <c r="I240" s="63"/>
    </row>
    <row r="241" spans="1:9" s="62" customFormat="1" ht="24">
      <c r="A241" s="298"/>
      <c r="B241" s="407" t="s">
        <v>1163</v>
      </c>
      <c r="C241" s="407"/>
      <c r="D241" s="407"/>
      <c r="E241" s="407"/>
      <c r="F241" s="407"/>
      <c r="G241" s="407"/>
      <c r="H241" s="75"/>
      <c r="I241" s="63"/>
    </row>
    <row r="242" spans="1:9" s="62" customFormat="1" ht="24">
      <c r="A242" s="298"/>
      <c r="B242" s="407" t="s">
        <v>1164</v>
      </c>
      <c r="C242" s="407"/>
      <c r="D242" s="407"/>
      <c r="E242" s="407"/>
      <c r="F242" s="407"/>
      <c r="G242" s="407"/>
      <c r="H242" s="75"/>
      <c r="I242" s="63"/>
    </row>
    <row r="243" spans="1:8" ht="24">
      <c r="A243" s="322"/>
      <c r="B243" s="407" t="s">
        <v>1176</v>
      </c>
      <c r="C243" s="407"/>
      <c r="D243" s="407"/>
      <c r="E243" s="407"/>
      <c r="F243" s="407"/>
      <c r="G243" s="407"/>
      <c r="H243" s="75"/>
    </row>
    <row r="244" spans="1:8" ht="24" hidden="1">
      <c r="A244" s="322"/>
      <c r="B244" s="322"/>
      <c r="C244" s="322"/>
      <c r="D244" s="322"/>
      <c r="E244" s="275"/>
      <c r="F244" s="276"/>
      <c r="G244" s="275"/>
      <c r="H244" s="75"/>
    </row>
    <row r="245" spans="1:8" ht="24" hidden="1">
      <c r="A245" s="322"/>
      <c r="B245" s="322"/>
      <c r="C245" s="322"/>
      <c r="D245" s="322"/>
      <c r="E245" s="275"/>
      <c r="F245" s="276"/>
      <c r="G245" s="275"/>
      <c r="H245" s="75"/>
    </row>
    <row r="246" spans="1:8" ht="27" customHeight="1">
      <c r="A246" s="322"/>
      <c r="B246" s="322"/>
      <c r="C246" s="322"/>
      <c r="D246" s="323" t="s">
        <v>1097</v>
      </c>
      <c r="E246" s="275"/>
      <c r="F246" s="276"/>
      <c r="G246" s="275"/>
      <c r="H246" s="75"/>
    </row>
    <row r="247" spans="1:8" ht="22.5" customHeight="1">
      <c r="A247" s="322"/>
      <c r="B247" s="322"/>
      <c r="C247" s="322"/>
      <c r="D247" s="322"/>
      <c r="E247" s="273" t="s">
        <v>92</v>
      </c>
      <c r="F247" s="274">
        <v>10000</v>
      </c>
      <c r="G247" s="292" t="s">
        <v>6</v>
      </c>
      <c r="H247" s="75"/>
    </row>
    <row r="248" spans="1:8" ht="24">
      <c r="A248" s="322"/>
      <c r="B248" s="322"/>
      <c r="C248" s="322"/>
      <c r="D248" s="322" t="s">
        <v>511</v>
      </c>
      <c r="E248" s="275"/>
      <c r="F248" s="276"/>
      <c r="G248" s="275"/>
      <c r="H248" s="75"/>
    </row>
    <row r="249" spans="1:8" ht="24">
      <c r="A249" s="322"/>
      <c r="B249" s="402" t="s">
        <v>1165</v>
      </c>
      <c r="C249" s="322"/>
      <c r="D249" s="322"/>
      <c r="E249" s="275"/>
      <c r="F249" s="276"/>
      <c r="G249" s="275"/>
      <c r="H249" s="75"/>
    </row>
    <row r="250" spans="1:8" ht="26.25" customHeight="1">
      <c r="A250" s="322"/>
      <c r="B250" s="405" t="s">
        <v>1292</v>
      </c>
      <c r="C250" s="322"/>
      <c r="D250" s="322"/>
      <c r="E250" s="275"/>
      <c r="F250" s="276"/>
      <c r="G250" s="275"/>
      <c r="H250" s="75"/>
    </row>
    <row r="251" spans="1:8" ht="25.5" customHeight="1">
      <c r="A251" s="322"/>
      <c r="B251" s="322"/>
      <c r="C251" s="322"/>
      <c r="D251" s="402" t="s">
        <v>1179</v>
      </c>
      <c r="E251" s="275"/>
      <c r="F251" s="276"/>
      <c r="G251" s="275"/>
      <c r="H251" s="75"/>
    </row>
    <row r="252" spans="1:8" ht="24">
      <c r="A252" s="322"/>
      <c r="B252" s="322" t="s">
        <v>787</v>
      </c>
      <c r="C252" s="322"/>
      <c r="D252" s="322"/>
      <c r="E252" s="275"/>
      <c r="F252" s="276"/>
      <c r="G252" s="275"/>
      <c r="H252" s="75"/>
    </row>
    <row r="253" spans="1:8" ht="24">
      <c r="A253" s="322"/>
      <c r="B253" s="402" t="s">
        <v>1178</v>
      </c>
      <c r="C253" s="322"/>
      <c r="D253" s="322"/>
      <c r="E253" s="275"/>
      <c r="F253" s="276"/>
      <c r="G253" s="275"/>
      <c r="H253" s="75"/>
    </row>
    <row r="254" spans="1:8" ht="28.5" customHeight="1">
      <c r="A254" s="322"/>
      <c r="B254" s="322"/>
      <c r="C254" s="322"/>
      <c r="D254" s="298" t="s">
        <v>565</v>
      </c>
      <c r="E254" s="292" t="s">
        <v>92</v>
      </c>
      <c r="F254" s="274">
        <v>5000</v>
      </c>
      <c r="G254" s="292" t="s">
        <v>6</v>
      </c>
      <c r="H254" s="75"/>
    </row>
    <row r="255" spans="1:8" ht="24">
      <c r="A255" s="322"/>
      <c r="B255" s="298"/>
      <c r="C255" s="322"/>
      <c r="D255" s="402" t="s">
        <v>1180</v>
      </c>
      <c r="E255" s="273"/>
      <c r="F255" s="274"/>
      <c r="G255" s="273"/>
      <c r="H255" s="75"/>
    </row>
    <row r="256" spans="1:8" ht="24">
      <c r="A256" s="322"/>
      <c r="B256" s="402" t="s">
        <v>401</v>
      </c>
      <c r="C256" s="322"/>
      <c r="D256" s="322"/>
      <c r="E256" s="273"/>
      <c r="F256" s="274"/>
      <c r="G256" s="273"/>
      <c r="H256" s="75"/>
    </row>
    <row r="257" spans="1:8" ht="24">
      <c r="A257" s="322"/>
      <c r="B257" s="298"/>
      <c r="C257" s="298"/>
      <c r="D257" s="407" t="s">
        <v>1168</v>
      </c>
      <c r="E257" s="407"/>
      <c r="F257" s="407"/>
      <c r="G257" s="407"/>
      <c r="H257" s="75"/>
    </row>
    <row r="258" spans="1:8" ht="24">
      <c r="A258" s="322"/>
      <c r="B258" s="402" t="s">
        <v>1181</v>
      </c>
      <c r="C258" s="298"/>
      <c r="D258" s="322"/>
      <c r="E258" s="273"/>
      <c r="F258" s="274"/>
      <c r="G258" s="273"/>
      <c r="H258" s="75"/>
    </row>
    <row r="259" spans="1:8" ht="24">
      <c r="A259" s="322"/>
      <c r="B259" s="402" t="s">
        <v>1177</v>
      </c>
      <c r="C259" s="298"/>
      <c r="D259" s="322"/>
      <c r="E259" s="273"/>
      <c r="F259" s="274"/>
      <c r="G259" s="273"/>
      <c r="H259" s="75"/>
    </row>
    <row r="260" spans="1:8" ht="24" hidden="1">
      <c r="A260" s="322"/>
      <c r="B260" s="322"/>
      <c r="C260" s="322"/>
      <c r="D260" s="322"/>
      <c r="E260" s="275"/>
      <c r="F260" s="276"/>
      <c r="G260" s="275"/>
      <c r="H260" s="75"/>
    </row>
    <row r="261" spans="1:8" ht="24">
      <c r="A261" s="322"/>
      <c r="B261" s="322"/>
      <c r="C261" s="322"/>
      <c r="D261" s="298" t="s">
        <v>516</v>
      </c>
      <c r="E261" s="292" t="s">
        <v>92</v>
      </c>
      <c r="F261" s="332">
        <v>5000</v>
      </c>
      <c r="G261" s="292" t="s">
        <v>6</v>
      </c>
      <c r="H261" s="75"/>
    </row>
    <row r="262" spans="1:8" ht="24">
      <c r="A262" s="322"/>
      <c r="B262" s="322"/>
      <c r="C262" s="322"/>
      <c r="D262" s="322" t="s">
        <v>752</v>
      </c>
      <c r="E262" s="292"/>
      <c r="F262" s="332"/>
      <c r="G262" s="292"/>
      <c r="H262" s="75"/>
    </row>
    <row r="263" spans="1:8" ht="24">
      <c r="A263" s="322"/>
      <c r="B263" s="402" t="s">
        <v>1182</v>
      </c>
      <c r="C263" s="322"/>
      <c r="D263" s="322"/>
      <c r="E263" s="292"/>
      <c r="F263" s="332"/>
      <c r="G263" s="292"/>
      <c r="H263" s="75"/>
    </row>
    <row r="264" spans="1:8" ht="24">
      <c r="A264" s="322"/>
      <c r="B264" s="402" t="s">
        <v>1183</v>
      </c>
      <c r="C264" s="322"/>
      <c r="D264" s="322"/>
      <c r="E264" s="292"/>
      <c r="F264" s="332"/>
      <c r="G264" s="292"/>
      <c r="H264" s="75"/>
    </row>
    <row r="265" spans="1:8" ht="24">
      <c r="A265" s="322"/>
      <c r="B265" s="322"/>
      <c r="C265" s="322"/>
      <c r="D265" s="402" t="s">
        <v>1152</v>
      </c>
      <c r="E265" s="292"/>
      <c r="F265" s="332"/>
      <c r="G265" s="292"/>
      <c r="H265" s="75"/>
    </row>
    <row r="266" spans="1:8" ht="24">
      <c r="A266" s="322"/>
      <c r="B266" s="402" t="s">
        <v>1181</v>
      </c>
      <c r="C266" s="322"/>
      <c r="D266" s="322"/>
      <c r="E266" s="292"/>
      <c r="F266" s="332"/>
      <c r="G266" s="292"/>
      <c r="H266" s="75"/>
    </row>
    <row r="267" spans="1:8" ht="24">
      <c r="A267" s="322"/>
      <c r="B267" s="402" t="s">
        <v>1184</v>
      </c>
      <c r="C267" s="322"/>
      <c r="D267" s="322"/>
      <c r="E267" s="292"/>
      <c r="F267" s="332"/>
      <c r="G267" s="292"/>
      <c r="H267" s="75"/>
    </row>
    <row r="268" spans="1:8" ht="24">
      <c r="A268" s="322"/>
      <c r="B268" s="322"/>
      <c r="C268" s="322"/>
      <c r="D268" s="298" t="s">
        <v>1100</v>
      </c>
      <c r="E268" s="349" t="s">
        <v>92</v>
      </c>
      <c r="F268" s="332">
        <v>200000</v>
      </c>
      <c r="G268" s="292" t="s">
        <v>6</v>
      </c>
      <c r="H268" s="75"/>
    </row>
    <row r="269" spans="1:8" ht="24">
      <c r="A269" s="396"/>
      <c r="B269" s="298" t="s">
        <v>1101</v>
      </c>
      <c r="C269" s="396"/>
      <c r="D269" s="298"/>
      <c r="E269" s="349"/>
      <c r="F269" s="332"/>
      <c r="G269" s="292"/>
      <c r="H269" s="75"/>
    </row>
    <row r="270" spans="1:8" ht="24">
      <c r="A270" s="322"/>
      <c r="B270" s="322"/>
      <c r="C270" s="322"/>
      <c r="D270" s="322" t="s">
        <v>749</v>
      </c>
      <c r="E270" s="292"/>
      <c r="F270" s="332"/>
      <c r="G270" s="292"/>
      <c r="H270" s="75"/>
    </row>
    <row r="271" spans="1:8" ht="24">
      <c r="A271" s="322"/>
      <c r="B271" s="322" t="s">
        <v>750</v>
      </c>
      <c r="C271" s="322"/>
      <c r="D271" s="322"/>
      <c r="E271" s="292"/>
      <c r="F271" s="332"/>
      <c r="G271" s="292"/>
      <c r="H271" s="75"/>
    </row>
    <row r="272" spans="1:8" ht="24">
      <c r="A272" s="322"/>
      <c r="B272" s="322" t="s">
        <v>751</v>
      </c>
      <c r="C272" s="322"/>
      <c r="D272" s="322"/>
      <c r="E272" s="292"/>
      <c r="F272" s="332"/>
      <c r="G272" s="292"/>
      <c r="H272" s="75"/>
    </row>
    <row r="273" spans="1:8" ht="24">
      <c r="A273" s="322"/>
      <c r="B273" s="322"/>
      <c r="C273" s="322"/>
      <c r="D273" s="402" t="s">
        <v>1162</v>
      </c>
      <c r="E273" s="292"/>
      <c r="F273" s="332"/>
      <c r="G273" s="292"/>
      <c r="H273" s="75"/>
    </row>
    <row r="274" spans="1:8" ht="24">
      <c r="A274" s="322"/>
      <c r="B274" s="322" t="s">
        <v>788</v>
      </c>
      <c r="C274" s="322"/>
      <c r="D274" s="322"/>
      <c r="E274" s="292"/>
      <c r="F274" s="332"/>
      <c r="G274" s="292"/>
      <c r="H274" s="75"/>
    </row>
    <row r="275" spans="1:8" ht="24">
      <c r="A275" s="322"/>
      <c r="B275" s="322" t="s">
        <v>789</v>
      </c>
      <c r="C275" s="322"/>
      <c r="D275" s="322"/>
      <c r="E275" s="292"/>
      <c r="F275" s="332"/>
      <c r="G275" s="292"/>
      <c r="H275" s="75"/>
    </row>
    <row r="276" spans="1:8" ht="24">
      <c r="A276" s="322"/>
      <c r="B276" s="322" t="s">
        <v>790</v>
      </c>
      <c r="C276" s="322"/>
      <c r="D276" s="322"/>
      <c r="E276" s="292"/>
      <c r="F276" s="332"/>
      <c r="G276" s="292"/>
      <c r="H276" s="75"/>
    </row>
    <row r="277" spans="1:9" s="62" customFormat="1" ht="27" customHeight="1">
      <c r="A277" s="298"/>
      <c r="B277" s="298"/>
      <c r="C277" s="335" t="s">
        <v>316</v>
      </c>
      <c r="D277" s="298"/>
      <c r="E277" s="292" t="s">
        <v>92</v>
      </c>
      <c r="F277" s="274">
        <v>50000</v>
      </c>
      <c r="G277" s="292" t="s">
        <v>6</v>
      </c>
      <c r="H277" s="75"/>
      <c r="I277" s="63"/>
    </row>
    <row r="278" spans="1:7" ht="24">
      <c r="A278" s="322"/>
      <c r="B278" s="322"/>
      <c r="C278" s="322"/>
      <c r="D278" s="322" t="s">
        <v>402</v>
      </c>
      <c r="E278" s="275"/>
      <c r="F278" s="276"/>
      <c r="G278" s="275"/>
    </row>
    <row r="279" spans="1:7" ht="24">
      <c r="A279" s="322"/>
      <c r="B279" s="322" t="s">
        <v>403</v>
      </c>
      <c r="C279" s="322"/>
      <c r="D279" s="322"/>
      <c r="E279" s="275"/>
      <c r="F279" s="276"/>
      <c r="G279" s="275"/>
    </row>
    <row r="280" spans="1:7" ht="24">
      <c r="A280" s="322"/>
      <c r="B280" s="322" t="s">
        <v>566</v>
      </c>
      <c r="C280" s="322"/>
      <c r="D280" s="322"/>
      <c r="E280" s="275"/>
      <c r="F280" s="276"/>
      <c r="G280" s="275"/>
    </row>
    <row r="281" spans="1:8" ht="14.25" customHeight="1" hidden="1">
      <c r="A281" s="322"/>
      <c r="B281" s="322"/>
      <c r="C281" s="322"/>
      <c r="D281" s="322"/>
      <c r="E281" s="275"/>
      <c r="F281" s="276"/>
      <c r="G281" s="275"/>
      <c r="H281" s="75"/>
    </row>
    <row r="282" spans="1:9" s="59" customFormat="1" ht="31.5" customHeight="1">
      <c r="A282" s="330"/>
      <c r="B282" s="330" t="s">
        <v>303</v>
      </c>
      <c r="C282" s="330"/>
      <c r="D282" s="330"/>
      <c r="E282" s="350" t="s">
        <v>92</v>
      </c>
      <c r="F282" s="328">
        <f>F283+F286+F289+F293+F297+F299+F303+F308+F313+F316+F318</f>
        <v>325000</v>
      </c>
      <c r="G282" s="351" t="s">
        <v>6</v>
      </c>
      <c r="H282" s="75">
        <f>F282</f>
        <v>325000</v>
      </c>
      <c r="I282" s="60"/>
    </row>
    <row r="283" spans="1:9" s="78" customFormat="1" ht="27" customHeight="1">
      <c r="A283" s="291"/>
      <c r="B283" s="291"/>
      <c r="C283" s="291" t="s">
        <v>304</v>
      </c>
      <c r="D283" s="291"/>
      <c r="E283" s="352" t="s">
        <v>92</v>
      </c>
      <c r="F283" s="334">
        <v>80000</v>
      </c>
      <c r="G283" s="352" t="s">
        <v>6</v>
      </c>
      <c r="H283" s="98"/>
      <c r="I283" s="79"/>
    </row>
    <row r="284" spans="1:9" s="81" customFormat="1" ht="24">
      <c r="A284" s="324"/>
      <c r="B284" s="324"/>
      <c r="C284" s="324"/>
      <c r="D284" s="324" t="s">
        <v>404</v>
      </c>
      <c r="E284" s="288"/>
      <c r="F284" s="289"/>
      <c r="G284" s="288"/>
      <c r="H284" s="98"/>
      <c r="I284" s="82"/>
    </row>
    <row r="285" spans="1:9" s="81" customFormat="1" ht="24">
      <c r="A285" s="324"/>
      <c r="B285" s="324" t="s">
        <v>405</v>
      </c>
      <c r="C285" s="324"/>
      <c r="D285" s="324"/>
      <c r="E285" s="288"/>
      <c r="F285" s="289"/>
      <c r="G285" s="288"/>
      <c r="H285" s="98"/>
      <c r="I285" s="82"/>
    </row>
    <row r="286" spans="1:9" s="62" customFormat="1" ht="24.75" customHeight="1">
      <c r="A286" s="298"/>
      <c r="B286" s="298"/>
      <c r="C286" s="298" t="s">
        <v>305</v>
      </c>
      <c r="D286" s="298"/>
      <c r="E286" s="292" t="s">
        <v>92</v>
      </c>
      <c r="F286" s="274">
        <v>10000</v>
      </c>
      <c r="G286" s="292" t="s">
        <v>6</v>
      </c>
      <c r="H286" s="75"/>
      <c r="I286" s="63"/>
    </row>
    <row r="287" spans="1:8" ht="24">
      <c r="A287" s="322"/>
      <c r="B287" s="322"/>
      <c r="C287" s="322"/>
      <c r="D287" s="322" t="s">
        <v>119</v>
      </c>
      <c r="E287" s="275"/>
      <c r="F287" s="276"/>
      <c r="G287" s="325"/>
      <c r="H287" s="75"/>
    </row>
    <row r="288" spans="1:8" ht="18" customHeight="1" hidden="1">
      <c r="A288" s="322"/>
      <c r="B288" s="322"/>
      <c r="C288" s="322"/>
      <c r="D288" s="322"/>
      <c r="E288" s="275"/>
      <c r="F288" s="276"/>
      <c r="G288" s="275"/>
      <c r="H288" s="75"/>
    </row>
    <row r="289" spans="1:9" s="62" customFormat="1" ht="28.5" customHeight="1">
      <c r="A289" s="298"/>
      <c r="B289" s="298"/>
      <c r="C289" s="298" t="s">
        <v>29</v>
      </c>
      <c r="D289" s="298"/>
      <c r="E289" s="292" t="s">
        <v>92</v>
      </c>
      <c r="F289" s="274">
        <v>20000</v>
      </c>
      <c r="G289" s="292" t="s">
        <v>6</v>
      </c>
      <c r="H289" s="75"/>
      <c r="I289" s="63"/>
    </row>
    <row r="290" spans="1:8" ht="24">
      <c r="A290" s="322"/>
      <c r="B290" s="322"/>
      <c r="C290" s="322"/>
      <c r="D290" s="322" t="s">
        <v>78</v>
      </c>
      <c r="E290" s="275"/>
      <c r="F290" s="276"/>
      <c r="G290" s="325"/>
      <c r="H290" s="75"/>
    </row>
    <row r="291" spans="1:8" ht="24" hidden="1">
      <c r="A291" s="322"/>
      <c r="B291" s="322"/>
      <c r="C291" s="322"/>
      <c r="D291" s="322"/>
      <c r="E291" s="275"/>
      <c r="F291" s="276"/>
      <c r="G291" s="275"/>
      <c r="H291" s="75"/>
    </row>
    <row r="292" spans="1:8" ht="24" hidden="1">
      <c r="A292" s="322"/>
      <c r="B292" s="322"/>
      <c r="C292" s="322"/>
      <c r="D292" s="322"/>
      <c r="E292" s="275"/>
      <c r="F292" s="276"/>
      <c r="G292" s="275"/>
      <c r="H292" s="75"/>
    </row>
    <row r="293" spans="1:9" s="62" customFormat="1" ht="24.75" customHeight="1">
      <c r="A293" s="298"/>
      <c r="B293" s="298"/>
      <c r="C293" s="298" t="s">
        <v>307</v>
      </c>
      <c r="D293" s="298"/>
      <c r="E293" s="292" t="s">
        <v>92</v>
      </c>
      <c r="F293" s="274">
        <v>20000</v>
      </c>
      <c r="G293" s="292" t="s">
        <v>6</v>
      </c>
      <c r="H293" s="75"/>
      <c r="I293" s="63"/>
    </row>
    <row r="294" spans="1:8" ht="24">
      <c r="A294" s="322"/>
      <c r="B294" s="322"/>
      <c r="C294" s="322"/>
      <c r="D294" s="322" t="s">
        <v>44</v>
      </c>
      <c r="E294" s="275"/>
      <c r="F294" s="276"/>
      <c r="G294" s="275"/>
      <c r="H294" s="75"/>
    </row>
    <row r="295" spans="1:8" ht="24" hidden="1">
      <c r="A295" s="322"/>
      <c r="B295" s="322"/>
      <c r="C295" s="322"/>
      <c r="D295" s="322" t="s">
        <v>36</v>
      </c>
      <c r="E295" s="275"/>
      <c r="F295" s="276"/>
      <c r="G295" s="275"/>
      <c r="H295" s="75"/>
    </row>
    <row r="296" spans="1:9" s="62" customFormat="1" ht="23.25" hidden="1">
      <c r="A296" s="298"/>
      <c r="B296" s="298"/>
      <c r="C296" s="298"/>
      <c r="D296" s="333"/>
      <c r="E296" s="273"/>
      <c r="F296" s="274"/>
      <c r="G296" s="273"/>
      <c r="I296" s="63"/>
    </row>
    <row r="297" spans="1:9" s="62" customFormat="1" ht="30" customHeight="1">
      <c r="A297" s="298"/>
      <c r="B297" s="298"/>
      <c r="C297" s="333" t="s">
        <v>306</v>
      </c>
      <c r="D297" s="333"/>
      <c r="E297" s="353" t="s">
        <v>260</v>
      </c>
      <c r="F297" s="274">
        <v>30000</v>
      </c>
      <c r="G297" s="292" t="s">
        <v>6</v>
      </c>
      <c r="H297" s="75"/>
      <c r="I297" s="63"/>
    </row>
    <row r="298" spans="1:8" ht="27.75" customHeight="1">
      <c r="A298" s="322"/>
      <c r="B298" s="322"/>
      <c r="C298" s="347"/>
      <c r="D298" s="407" t="s">
        <v>406</v>
      </c>
      <c r="E298" s="407"/>
      <c r="F298" s="407"/>
      <c r="G298" s="407"/>
      <c r="H298" s="75"/>
    </row>
    <row r="299" spans="1:9" s="62" customFormat="1" ht="27" customHeight="1">
      <c r="A299" s="298"/>
      <c r="B299" s="298"/>
      <c r="C299" s="333" t="s">
        <v>308</v>
      </c>
      <c r="D299" s="333"/>
      <c r="E299" s="354" t="s">
        <v>92</v>
      </c>
      <c r="F299" s="274">
        <v>70000</v>
      </c>
      <c r="G299" s="292" t="s">
        <v>6</v>
      </c>
      <c r="H299" s="75"/>
      <c r="I299" s="63"/>
    </row>
    <row r="300" spans="1:8" ht="27.75" customHeight="1">
      <c r="A300" s="322"/>
      <c r="B300" s="322"/>
      <c r="C300" s="347"/>
      <c r="D300" s="347" t="s">
        <v>407</v>
      </c>
      <c r="E300" s="355"/>
      <c r="F300" s="276"/>
      <c r="G300" s="275"/>
      <c r="H300" s="75"/>
    </row>
    <row r="301" spans="1:8" ht="22.5" customHeight="1" hidden="1">
      <c r="A301" s="322"/>
      <c r="B301" s="322"/>
      <c r="C301" s="347"/>
      <c r="D301" s="347"/>
      <c r="E301" s="355"/>
      <c r="F301" s="276"/>
      <c r="G301" s="275"/>
      <c r="H301" s="75"/>
    </row>
    <row r="302" spans="1:8" ht="22.5" customHeight="1" hidden="1">
      <c r="A302" s="322"/>
      <c r="B302" s="322"/>
      <c r="C302" s="347"/>
      <c r="D302" s="347"/>
      <c r="E302" s="355"/>
      <c r="F302" s="276"/>
      <c r="G302" s="275"/>
      <c r="H302" s="75"/>
    </row>
    <row r="303" spans="1:9" s="62" customFormat="1" ht="25.5" customHeight="1">
      <c r="A303" s="298"/>
      <c r="B303" s="298"/>
      <c r="C303" s="333" t="s">
        <v>309</v>
      </c>
      <c r="D303" s="333"/>
      <c r="E303" s="354" t="s">
        <v>92</v>
      </c>
      <c r="F303" s="274">
        <v>5000</v>
      </c>
      <c r="G303" s="292" t="s">
        <v>6</v>
      </c>
      <c r="I303" s="63"/>
    </row>
    <row r="304" spans="1:8" ht="24.75" customHeight="1">
      <c r="A304" s="322"/>
      <c r="B304" s="322"/>
      <c r="C304" s="347"/>
      <c r="D304" s="347" t="s">
        <v>408</v>
      </c>
      <c r="E304" s="355"/>
      <c r="F304" s="276"/>
      <c r="G304" s="275"/>
      <c r="H304" s="75"/>
    </row>
    <row r="305" spans="1:8" ht="25.5" customHeight="1">
      <c r="A305" s="322"/>
      <c r="B305" s="322" t="s">
        <v>409</v>
      </c>
      <c r="C305" s="347"/>
      <c r="D305" s="347"/>
      <c r="E305" s="355"/>
      <c r="F305" s="276"/>
      <c r="G305" s="275"/>
      <c r="H305" s="75"/>
    </row>
    <row r="306" spans="1:8" ht="23.25" customHeight="1" hidden="1">
      <c r="A306" s="322"/>
      <c r="B306" s="322"/>
      <c r="C306" s="322"/>
      <c r="D306" s="322"/>
      <c r="E306" s="275"/>
      <c r="F306" s="276"/>
      <c r="G306" s="275"/>
      <c r="H306" s="75"/>
    </row>
    <row r="307" spans="1:8" ht="23.25" customHeight="1" hidden="1">
      <c r="A307" s="322"/>
      <c r="B307" s="322"/>
      <c r="C307" s="322"/>
      <c r="D307" s="322"/>
      <c r="E307" s="275"/>
      <c r="F307" s="276"/>
      <c r="G307" s="275"/>
      <c r="H307" s="75"/>
    </row>
    <row r="308" spans="1:9" s="62" customFormat="1" ht="26.25" customHeight="1">
      <c r="A308" s="298"/>
      <c r="B308" s="298"/>
      <c r="C308" s="333" t="s">
        <v>310</v>
      </c>
      <c r="D308" s="333"/>
      <c r="E308" s="354" t="s">
        <v>92</v>
      </c>
      <c r="F308" s="274">
        <v>20000</v>
      </c>
      <c r="G308" s="292" t="s">
        <v>6</v>
      </c>
      <c r="H308" s="75"/>
      <c r="I308" s="63"/>
    </row>
    <row r="309" spans="1:8" ht="25.5" customHeight="1">
      <c r="A309" s="322"/>
      <c r="B309" s="322"/>
      <c r="C309" s="347"/>
      <c r="D309" s="347" t="s">
        <v>411</v>
      </c>
      <c r="E309" s="355"/>
      <c r="F309" s="276"/>
      <c r="G309" s="325"/>
      <c r="H309" s="75"/>
    </row>
    <row r="310" spans="1:8" ht="22.5" customHeight="1">
      <c r="A310" s="322"/>
      <c r="B310" s="322" t="s">
        <v>410</v>
      </c>
      <c r="C310" s="347"/>
      <c r="D310" s="347"/>
      <c r="E310" s="355"/>
      <c r="F310" s="276"/>
      <c r="G310" s="325"/>
      <c r="H310" s="75"/>
    </row>
    <row r="311" spans="1:8" ht="9" customHeight="1" hidden="1">
      <c r="A311" s="322"/>
      <c r="B311" s="322"/>
      <c r="C311" s="322"/>
      <c r="D311" s="322"/>
      <c r="E311" s="275"/>
      <c r="F311" s="276"/>
      <c r="G311" s="325"/>
      <c r="H311" s="75"/>
    </row>
    <row r="312" spans="1:9" s="62" customFormat="1" ht="22.5" customHeight="1" hidden="1">
      <c r="A312" s="298"/>
      <c r="B312" s="298"/>
      <c r="C312" s="298"/>
      <c r="D312" s="333"/>
      <c r="E312" s="273"/>
      <c r="F312" s="274"/>
      <c r="G312" s="292"/>
      <c r="I312" s="63"/>
    </row>
    <row r="313" spans="1:9" s="62" customFormat="1" ht="26.25" customHeight="1">
      <c r="A313" s="298"/>
      <c r="B313" s="298"/>
      <c r="C313" s="333" t="s">
        <v>311</v>
      </c>
      <c r="D313" s="333"/>
      <c r="E313" s="354" t="s">
        <v>92</v>
      </c>
      <c r="F313" s="274">
        <v>10000</v>
      </c>
      <c r="G313" s="292" t="s">
        <v>6</v>
      </c>
      <c r="H313" s="75"/>
      <c r="I313" s="63"/>
    </row>
    <row r="314" spans="1:8" ht="27" customHeight="1">
      <c r="A314" s="322"/>
      <c r="B314" s="322"/>
      <c r="C314" s="347"/>
      <c r="D314" s="347" t="s">
        <v>412</v>
      </c>
      <c r="E314" s="355"/>
      <c r="F314" s="276"/>
      <c r="G314" s="325"/>
      <c r="H314" s="75"/>
    </row>
    <row r="315" spans="1:8" ht="24.75" customHeight="1">
      <c r="A315" s="322"/>
      <c r="B315" s="322" t="s">
        <v>413</v>
      </c>
      <c r="C315" s="347"/>
      <c r="D315" s="347"/>
      <c r="E315" s="355"/>
      <c r="F315" s="276"/>
      <c r="G315" s="325"/>
      <c r="H315" s="75"/>
    </row>
    <row r="316" spans="1:9" s="62" customFormat="1" ht="26.25" customHeight="1">
      <c r="A316" s="298"/>
      <c r="B316" s="298"/>
      <c r="C316" s="333" t="s">
        <v>317</v>
      </c>
      <c r="D316" s="333"/>
      <c r="E316" s="356" t="s">
        <v>92</v>
      </c>
      <c r="F316" s="274">
        <v>10000</v>
      </c>
      <c r="G316" s="292" t="s">
        <v>6</v>
      </c>
      <c r="H316" s="75"/>
      <c r="I316" s="63"/>
    </row>
    <row r="317" spans="1:8" ht="26.25" customHeight="1">
      <c r="A317" s="322"/>
      <c r="B317" s="322"/>
      <c r="C317" s="347"/>
      <c r="D317" s="347" t="s">
        <v>153</v>
      </c>
      <c r="E317" s="357"/>
      <c r="F317" s="276"/>
      <c r="G317" s="275"/>
      <c r="H317" s="75"/>
    </row>
    <row r="318" spans="1:9" s="62" customFormat="1" ht="27.75" customHeight="1">
      <c r="A318" s="298"/>
      <c r="B318" s="298"/>
      <c r="C318" s="333" t="s">
        <v>312</v>
      </c>
      <c r="D318" s="333"/>
      <c r="E318" s="354" t="s">
        <v>92</v>
      </c>
      <c r="F318" s="274">
        <v>50000</v>
      </c>
      <c r="G318" s="292" t="s">
        <v>6</v>
      </c>
      <c r="H318" s="75"/>
      <c r="I318" s="63"/>
    </row>
    <row r="319" spans="1:8" ht="30" customHeight="1">
      <c r="A319" s="322"/>
      <c r="B319" s="322"/>
      <c r="C319" s="347"/>
      <c r="D319" s="347" t="s">
        <v>45</v>
      </c>
      <c r="E319" s="355"/>
      <c r="F319" s="276"/>
      <c r="G319" s="325"/>
      <c r="H319" s="75"/>
    </row>
    <row r="320" spans="1:8" ht="15" customHeight="1" hidden="1">
      <c r="A320" s="322"/>
      <c r="B320" s="322"/>
      <c r="C320" s="347"/>
      <c r="D320" s="347"/>
      <c r="E320" s="355"/>
      <c r="F320" s="276"/>
      <c r="G320" s="325"/>
      <c r="H320" s="75"/>
    </row>
    <row r="321" spans="1:9" s="62" customFormat="1" ht="27" customHeight="1">
      <c r="A321" s="298"/>
      <c r="B321" s="330" t="s">
        <v>7</v>
      </c>
      <c r="C321" s="298"/>
      <c r="D321" s="298"/>
      <c r="E321" s="350" t="s">
        <v>92</v>
      </c>
      <c r="F321" s="358">
        <f>F322+F325+F329+F332+F335</f>
        <v>972400</v>
      </c>
      <c r="G321" s="351" t="s">
        <v>6</v>
      </c>
      <c r="H321" s="75">
        <f>F321</f>
        <v>972400</v>
      </c>
      <c r="I321" s="63"/>
    </row>
    <row r="322" spans="1:9" s="62" customFormat="1" ht="24" customHeight="1">
      <c r="A322" s="298"/>
      <c r="B322" s="298"/>
      <c r="C322" s="298" t="s">
        <v>8</v>
      </c>
      <c r="D322" s="298"/>
      <c r="E322" s="292" t="s">
        <v>92</v>
      </c>
      <c r="F322" s="274">
        <v>600000</v>
      </c>
      <c r="G322" s="292" t="s">
        <v>6</v>
      </c>
      <c r="H322" s="75"/>
      <c r="I322" s="63"/>
    </row>
    <row r="323" spans="1:8" ht="26.25" customHeight="1">
      <c r="A323" s="322"/>
      <c r="B323" s="322"/>
      <c r="C323" s="322"/>
      <c r="D323" s="322" t="s">
        <v>416</v>
      </c>
      <c r="E323" s="275"/>
      <c r="F323" s="276"/>
      <c r="G323" s="325"/>
      <c r="H323" s="75"/>
    </row>
    <row r="324" spans="1:8" ht="27" customHeight="1">
      <c r="A324" s="322"/>
      <c r="B324" s="322" t="s">
        <v>414</v>
      </c>
      <c r="C324" s="322"/>
      <c r="D324" s="322"/>
      <c r="E324" s="275"/>
      <c r="F324" s="276"/>
      <c r="G324" s="325"/>
      <c r="H324" s="75"/>
    </row>
    <row r="325" spans="1:9" s="62" customFormat="1" ht="24" customHeight="1">
      <c r="A325" s="298"/>
      <c r="B325" s="298"/>
      <c r="C325" s="298" t="s">
        <v>313</v>
      </c>
      <c r="D325" s="298"/>
      <c r="E325" s="292" t="s">
        <v>92</v>
      </c>
      <c r="F325" s="274">
        <v>120000</v>
      </c>
      <c r="G325" s="292" t="s">
        <v>6</v>
      </c>
      <c r="H325" s="75"/>
      <c r="I325" s="63"/>
    </row>
    <row r="326" spans="1:8" ht="24.75" customHeight="1">
      <c r="A326" s="322"/>
      <c r="B326" s="322"/>
      <c r="C326" s="322"/>
      <c r="D326" s="322" t="s">
        <v>415</v>
      </c>
      <c r="E326" s="275"/>
      <c r="F326" s="276"/>
      <c r="G326" s="325"/>
      <c r="H326" s="75">
        <f>F326</f>
        <v>0</v>
      </c>
    </row>
    <row r="327" spans="1:8" ht="24.75" customHeight="1">
      <c r="A327" s="322"/>
      <c r="B327" s="322" t="s">
        <v>417</v>
      </c>
      <c r="C327" s="322"/>
      <c r="D327" s="322"/>
      <c r="E327" s="275"/>
      <c r="F327" s="276"/>
      <c r="G327" s="325"/>
      <c r="H327" s="75"/>
    </row>
    <row r="328" spans="1:8" ht="22.5" customHeight="1" hidden="1">
      <c r="A328" s="322"/>
      <c r="B328" s="322"/>
      <c r="C328" s="322"/>
      <c r="D328" s="322"/>
      <c r="E328" s="275"/>
      <c r="F328" s="276"/>
      <c r="G328" s="325"/>
      <c r="H328" s="75"/>
    </row>
    <row r="329" spans="1:9" s="62" customFormat="1" ht="27" customHeight="1">
      <c r="A329" s="298"/>
      <c r="B329" s="298"/>
      <c r="C329" s="298" t="s">
        <v>9</v>
      </c>
      <c r="D329" s="298"/>
      <c r="E329" s="292" t="s">
        <v>92</v>
      </c>
      <c r="F329" s="274">
        <v>182400</v>
      </c>
      <c r="G329" s="292" t="s">
        <v>6</v>
      </c>
      <c r="H329" s="75"/>
      <c r="I329" s="63"/>
    </row>
    <row r="330" spans="1:8" ht="22.5" customHeight="1">
      <c r="A330" s="322"/>
      <c r="B330" s="322"/>
      <c r="C330" s="322"/>
      <c r="D330" s="322" t="s">
        <v>111</v>
      </c>
      <c r="E330" s="275"/>
      <c r="F330" s="276"/>
      <c r="G330" s="325"/>
      <c r="H330" s="75"/>
    </row>
    <row r="331" spans="1:8" ht="22.5" customHeight="1" hidden="1">
      <c r="A331" s="322"/>
      <c r="B331" s="322"/>
      <c r="C331" s="322"/>
      <c r="D331" s="322"/>
      <c r="E331" s="275"/>
      <c r="F331" s="276"/>
      <c r="G331" s="325"/>
      <c r="H331" s="75"/>
    </row>
    <row r="332" spans="1:9" s="62" customFormat="1" ht="22.5" customHeight="1">
      <c r="A332" s="298"/>
      <c r="B332" s="298"/>
      <c r="C332" s="298" t="s">
        <v>10</v>
      </c>
      <c r="D332" s="298"/>
      <c r="E332" s="292" t="s">
        <v>92</v>
      </c>
      <c r="F332" s="274">
        <v>15000</v>
      </c>
      <c r="G332" s="292" t="s">
        <v>6</v>
      </c>
      <c r="H332" s="75"/>
      <c r="I332" s="63"/>
    </row>
    <row r="333" spans="1:8" ht="22.5" customHeight="1">
      <c r="A333" s="322"/>
      <c r="B333" s="322"/>
      <c r="C333" s="322"/>
      <c r="D333" s="322" t="s">
        <v>20</v>
      </c>
      <c r="E333" s="275"/>
      <c r="F333" s="276"/>
      <c r="G333" s="325"/>
      <c r="H333" s="75"/>
    </row>
    <row r="334" spans="1:8" ht="22.5" customHeight="1" hidden="1">
      <c r="A334" s="322"/>
      <c r="B334" s="322"/>
      <c r="C334" s="322"/>
      <c r="D334" s="322"/>
      <c r="E334" s="275"/>
      <c r="F334" s="276"/>
      <c r="G334" s="325"/>
      <c r="H334" s="75"/>
    </row>
    <row r="335" spans="1:9" s="62" customFormat="1" ht="25.5" customHeight="1">
      <c r="A335" s="298"/>
      <c r="B335" s="298"/>
      <c r="C335" s="298" t="s">
        <v>314</v>
      </c>
      <c r="D335" s="298"/>
      <c r="E335" s="273"/>
      <c r="F335" s="274">
        <v>55000</v>
      </c>
      <c r="G335" s="292" t="s">
        <v>6</v>
      </c>
      <c r="H335" s="75"/>
      <c r="I335" s="63"/>
    </row>
    <row r="336" spans="1:8" ht="24">
      <c r="A336" s="322"/>
      <c r="B336" s="322"/>
      <c r="C336" s="322"/>
      <c r="D336" s="322" t="s">
        <v>418</v>
      </c>
      <c r="E336" s="275"/>
      <c r="F336" s="276"/>
      <c r="G336" s="275"/>
      <c r="H336" s="75"/>
    </row>
    <row r="337" spans="1:8" ht="24" hidden="1">
      <c r="A337" s="322"/>
      <c r="B337" s="322"/>
      <c r="C337" s="322"/>
      <c r="D337" s="322"/>
      <c r="E337" s="275"/>
      <c r="F337" s="276"/>
      <c r="G337" s="275"/>
      <c r="H337" s="75"/>
    </row>
    <row r="338" spans="1:8" ht="24" hidden="1">
      <c r="A338" s="322"/>
      <c r="B338" s="322"/>
      <c r="C338" s="322"/>
      <c r="D338" s="322"/>
      <c r="E338" s="275"/>
      <c r="F338" s="276"/>
      <c r="G338" s="275"/>
      <c r="H338" s="75"/>
    </row>
    <row r="339" spans="1:9" s="87" customFormat="1" ht="26.25" customHeight="1">
      <c r="A339" s="326" t="s">
        <v>89</v>
      </c>
      <c r="B339" s="326"/>
      <c r="C339" s="326"/>
      <c r="D339" s="326"/>
      <c r="E339" s="327" t="s">
        <v>92</v>
      </c>
      <c r="F339" s="328">
        <f>F340</f>
        <v>137390</v>
      </c>
      <c r="G339" s="329" t="s">
        <v>6</v>
      </c>
      <c r="H339" s="75">
        <f>F339</f>
        <v>137390</v>
      </c>
      <c r="I339" s="96">
        <v>55000</v>
      </c>
    </row>
    <row r="340" spans="1:9" s="62" customFormat="1" ht="23.25">
      <c r="A340" s="298"/>
      <c r="B340" s="298" t="s">
        <v>41</v>
      </c>
      <c r="C340" s="298"/>
      <c r="D340" s="298"/>
      <c r="E340" s="292" t="s">
        <v>92</v>
      </c>
      <c r="F340" s="274">
        <f>F341+F364+F424</f>
        <v>137390</v>
      </c>
      <c r="G340" s="292" t="s">
        <v>6</v>
      </c>
      <c r="H340" s="75"/>
      <c r="I340" s="63">
        <f>H339+I339</f>
        <v>192390</v>
      </c>
    </row>
    <row r="341" spans="1:15" s="62" customFormat="1" ht="25.5" customHeight="1">
      <c r="A341" s="298"/>
      <c r="B341" s="298"/>
      <c r="C341" s="298" t="s">
        <v>315</v>
      </c>
      <c r="D341" s="298"/>
      <c r="E341" s="292" t="s">
        <v>92</v>
      </c>
      <c r="F341" s="274">
        <f>F342+F350+F357</f>
        <v>32000</v>
      </c>
      <c r="G341" s="320" t="s">
        <v>544</v>
      </c>
      <c r="H341" s="234"/>
      <c r="I341" s="63"/>
      <c r="M341" s="63"/>
      <c r="N341" s="64"/>
      <c r="O341" s="75"/>
    </row>
    <row r="342" spans="1:15" s="62" customFormat="1" ht="24.75" customHeight="1">
      <c r="A342" s="298"/>
      <c r="B342" s="298"/>
      <c r="C342" s="298"/>
      <c r="D342" s="298" t="s">
        <v>567</v>
      </c>
      <c r="E342" s="292" t="s">
        <v>92</v>
      </c>
      <c r="F342" s="274">
        <v>3500</v>
      </c>
      <c r="G342" s="292" t="s">
        <v>6</v>
      </c>
      <c r="I342" s="63"/>
      <c r="M342" s="63"/>
      <c r="N342" s="64"/>
      <c r="O342" s="75"/>
    </row>
    <row r="343" spans="1:15" s="62" customFormat="1" ht="24">
      <c r="A343" s="298"/>
      <c r="B343" s="298"/>
      <c r="C343" s="322"/>
      <c r="D343" s="402" t="s">
        <v>1185</v>
      </c>
      <c r="E343" s="273"/>
      <c r="F343" s="274"/>
      <c r="G343" s="292"/>
      <c r="I343" s="63"/>
      <c r="M343" s="63"/>
      <c r="N343" s="64"/>
      <c r="O343" s="75"/>
    </row>
    <row r="344" spans="1:15" s="62" customFormat="1" ht="21.75" customHeight="1">
      <c r="A344" s="298"/>
      <c r="B344" s="402" t="s">
        <v>1186</v>
      </c>
      <c r="C344" s="322"/>
      <c r="D344" s="322"/>
      <c r="E344" s="273"/>
      <c r="F344" s="274"/>
      <c r="G344" s="292"/>
      <c r="I344" s="63"/>
      <c r="M344" s="63"/>
      <c r="N344" s="64"/>
      <c r="O344" s="75"/>
    </row>
    <row r="345" spans="1:15" s="62" customFormat="1" ht="24">
      <c r="A345" s="298"/>
      <c r="B345" s="298"/>
      <c r="C345" s="322"/>
      <c r="D345" s="403" t="s">
        <v>1196</v>
      </c>
      <c r="E345" s="275"/>
      <c r="F345" s="276"/>
      <c r="G345" s="325"/>
      <c r="I345" s="63"/>
      <c r="M345" s="63"/>
      <c r="N345" s="64"/>
      <c r="O345" s="75"/>
    </row>
    <row r="346" spans="1:15" s="62" customFormat="1" ht="24">
      <c r="A346" s="298"/>
      <c r="B346" s="402" t="s">
        <v>1188</v>
      </c>
      <c r="C346" s="322"/>
      <c r="D346" s="322"/>
      <c r="E346" s="275"/>
      <c r="F346" s="276"/>
      <c r="G346" s="325"/>
      <c r="I346" s="63"/>
      <c r="M346" s="63"/>
      <c r="N346" s="64"/>
      <c r="O346" s="75"/>
    </row>
    <row r="347" spans="1:15" s="62" customFormat="1" ht="24">
      <c r="A347" s="298"/>
      <c r="B347" s="322" t="s">
        <v>419</v>
      </c>
      <c r="C347" s="322"/>
      <c r="D347" s="322"/>
      <c r="E347" s="275"/>
      <c r="F347" s="276"/>
      <c r="G347" s="325"/>
      <c r="I347" s="63"/>
      <c r="M347" s="63"/>
      <c r="N347" s="64"/>
      <c r="O347" s="75"/>
    </row>
    <row r="348" spans="1:15" s="62" customFormat="1" ht="24">
      <c r="A348" s="298"/>
      <c r="B348" s="322" t="s">
        <v>809</v>
      </c>
      <c r="C348" s="322"/>
      <c r="D348" s="322"/>
      <c r="E348" s="275"/>
      <c r="F348" s="276"/>
      <c r="G348" s="325"/>
      <c r="I348" s="63"/>
      <c r="M348" s="63"/>
      <c r="N348" s="64"/>
      <c r="O348" s="75"/>
    </row>
    <row r="349" spans="1:21" s="62" customFormat="1" ht="24" hidden="1">
      <c r="A349" s="298"/>
      <c r="B349" s="298"/>
      <c r="C349" s="322"/>
      <c r="D349" s="322"/>
      <c r="E349" s="273"/>
      <c r="F349" s="274"/>
      <c r="G349" s="332"/>
      <c r="H349" s="64"/>
      <c r="I349" s="66"/>
      <c r="J349" s="65"/>
      <c r="K349" s="65"/>
      <c r="M349" s="63"/>
      <c r="N349" s="64"/>
      <c r="S349" s="63"/>
      <c r="T349" s="64"/>
      <c r="U349" s="75"/>
    </row>
    <row r="350" spans="1:15" s="62" customFormat="1" ht="25.5" customHeight="1">
      <c r="A350" s="298"/>
      <c r="B350" s="298"/>
      <c r="C350" s="298"/>
      <c r="D350" s="298" t="s">
        <v>792</v>
      </c>
      <c r="E350" s="292" t="s">
        <v>92</v>
      </c>
      <c r="F350" s="274">
        <v>5700</v>
      </c>
      <c r="G350" s="292" t="s">
        <v>6</v>
      </c>
      <c r="I350" s="63"/>
      <c r="M350" s="63"/>
      <c r="N350" s="64"/>
      <c r="O350" s="75"/>
    </row>
    <row r="351" spans="1:15" s="62" customFormat="1" ht="24">
      <c r="A351" s="298"/>
      <c r="B351" s="298"/>
      <c r="C351" s="322"/>
      <c r="D351" s="402" t="s">
        <v>1189</v>
      </c>
      <c r="E351" s="273"/>
      <c r="F351" s="274"/>
      <c r="G351" s="292"/>
      <c r="I351" s="63"/>
      <c r="M351" s="63"/>
      <c r="N351" s="64"/>
      <c r="O351" s="75"/>
    </row>
    <row r="352" spans="1:15" s="62" customFormat="1" ht="24">
      <c r="A352" s="298"/>
      <c r="B352" s="402" t="s">
        <v>1190</v>
      </c>
      <c r="C352" s="322"/>
      <c r="D352" s="322"/>
      <c r="E352" s="273"/>
      <c r="F352" s="274"/>
      <c r="G352" s="292"/>
      <c r="I352" s="63"/>
      <c r="M352" s="63"/>
      <c r="N352" s="64"/>
      <c r="O352" s="75"/>
    </row>
    <row r="353" spans="1:15" s="62" customFormat="1" ht="23.25" customHeight="1">
      <c r="A353" s="298"/>
      <c r="B353" s="298"/>
      <c r="C353" s="322"/>
      <c r="D353" s="403" t="s">
        <v>1196</v>
      </c>
      <c r="E353" s="275"/>
      <c r="F353" s="276"/>
      <c r="G353" s="325"/>
      <c r="I353" s="63"/>
      <c r="M353" s="63"/>
      <c r="N353" s="64"/>
      <c r="O353" s="75"/>
    </row>
    <row r="354" spans="1:15" s="62" customFormat="1" ht="24">
      <c r="A354" s="298"/>
      <c r="B354" s="402" t="s">
        <v>1188</v>
      </c>
      <c r="C354" s="322"/>
      <c r="D354" s="322"/>
      <c r="E354" s="275"/>
      <c r="F354" s="276"/>
      <c r="G354" s="325"/>
      <c r="I354" s="63"/>
      <c r="M354" s="63"/>
      <c r="N354" s="64"/>
      <c r="O354" s="75"/>
    </row>
    <row r="355" spans="1:15" s="62" customFormat="1" ht="24">
      <c r="A355" s="298"/>
      <c r="B355" s="322" t="s">
        <v>419</v>
      </c>
      <c r="C355" s="322"/>
      <c r="D355" s="322"/>
      <c r="E355" s="275"/>
      <c r="F355" s="276"/>
      <c r="G355" s="325"/>
      <c r="I355" s="63"/>
      <c r="M355" s="63"/>
      <c r="N355" s="64"/>
      <c r="O355" s="75"/>
    </row>
    <row r="356" spans="1:15" s="62" customFormat="1" ht="24">
      <c r="A356" s="298"/>
      <c r="B356" s="322" t="s">
        <v>809</v>
      </c>
      <c r="C356" s="322"/>
      <c r="D356" s="322"/>
      <c r="E356" s="275"/>
      <c r="F356" s="276"/>
      <c r="G356" s="325"/>
      <c r="I356" s="63"/>
      <c r="M356" s="63"/>
      <c r="N356" s="64"/>
      <c r="O356" s="75"/>
    </row>
    <row r="357" spans="1:15" s="62" customFormat="1" ht="25.5" customHeight="1">
      <c r="A357" s="298"/>
      <c r="B357" s="298"/>
      <c r="C357" s="298"/>
      <c r="D357" s="298" t="s">
        <v>793</v>
      </c>
      <c r="E357" s="292" t="s">
        <v>92</v>
      </c>
      <c r="F357" s="274">
        <v>22800</v>
      </c>
      <c r="G357" s="292" t="s">
        <v>6</v>
      </c>
      <c r="I357" s="63"/>
      <c r="M357" s="63"/>
      <c r="N357" s="64"/>
      <c r="O357" s="75"/>
    </row>
    <row r="358" spans="1:15" s="62" customFormat="1" ht="24">
      <c r="A358" s="298"/>
      <c r="B358" s="298"/>
      <c r="C358" s="322"/>
      <c r="D358" s="402" t="s">
        <v>1191</v>
      </c>
      <c r="E358" s="273"/>
      <c r="F358" s="274"/>
      <c r="G358" s="292"/>
      <c r="I358" s="63"/>
      <c r="M358" s="63"/>
      <c r="N358" s="64"/>
      <c r="O358" s="75"/>
    </row>
    <row r="359" spans="1:15" s="62" customFormat="1" ht="24">
      <c r="A359" s="298"/>
      <c r="B359" s="402" t="s">
        <v>1192</v>
      </c>
      <c r="C359" s="322"/>
      <c r="D359" s="322"/>
      <c r="E359" s="273"/>
      <c r="F359" s="274"/>
      <c r="G359" s="292"/>
      <c r="I359" s="63"/>
      <c r="M359" s="63"/>
      <c r="N359" s="64"/>
      <c r="O359" s="75"/>
    </row>
    <row r="360" spans="1:15" s="62" customFormat="1" ht="21.75" customHeight="1">
      <c r="A360" s="298"/>
      <c r="B360" s="298"/>
      <c r="C360" s="322"/>
      <c r="D360" s="403" t="s">
        <v>1271</v>
      </c>
      <c r="E360" s="275"/>
      <c r="F360" s="276"/>
      <c r="G360" s="325"/>
      <c r="I360" s="63"/>
      <c r="M360" s="63"/>
      <c r="N360" s="64"/>
      <c r="O360" s="75"/>
    </row>
    <row r="361" spans="1:15" s="62" customFormat="1" ht="24">
      <c r="A361" s="298"/>
      <c r="B361" s="402" t="s">
        <v>1188</v>
      </c>
      <c r="C361" s="322"/>
      <c r="D361" s="322"/>
      <c r="E361" s="275"/>
      <c r="F361" s="276"/>
      <c r="G361" s="325"/>
      <c r="I361" s="63"/>
      <c r="M361" s="63"/>
      <c r="N361" s="64"/>
      <c r="O361" s="75"/>
    </row>
    <row r="362" spans="1:15" s="62" customFormat="1" ht="24">
      <c r="A362" s="298"/>
      <c r="B362" s="322" t="s">
        <v>419</v>
      </c>
      <c r="C362" s="322"/>
      <c r="D362" s="322"/>
      <c r="E362" s="275"/>
      <c r="F362" s="276"/>
      <c r="G362" s="325"/>
      <c r="I362" s="63"/>
      <c r="M362" s="63"/>
      <c r="N362" s="64"/>
      <c r="O362" s="75"/>
    </row>
    <row r="363" spans="1:15" s="62" customFormat="1" ht="24">
      <c r="A363" s="298"/>
      <c r="B363" s="322" t="s">
        <v>809</v>
      </c>
      <c r="C363" s="322"/>
      <c r="D363" s="322"/>
      <c r="E363" s="275"/>
      <c r="F363" s="276"/>
      <c r="G363" s="325"/>
      <c r="I363" s="63"/>
      <c r="M363" s="63"/>
      <c r="N363" s="64"/>
      <c r="O363" s="75"/>
    </row>
    <row r="364" spans="1:8" ht="23.25" customHeight="1">
      <c r="A364" s="322"/>
      <c r="B364" s="322"/>
      <c r="C364" s="298" t="s">
        <v>568</v>
      </c>
      <c r="D364" s="298"/>
      <c r="E364" s="292" t="s">
        <v>92</v>
      </c>
      <c r="F364" s="274">
        <f>F365+F393+F414</f>
        <v>46200</v>
      </c>
      <c r="G364" s="292" t="s">
        <v>6</v>
      </c>
      <c r="H364" s="75"/>
    </row>
    <row r="365" spans="1:8" ht="24" customHeight="1">
      <c r="A365" s="322"/>
      <c r="B365" s="322"/>
      <c r="C365" s="322"/>
      <c r="D365" s="298" t="s">
        <v>853</v>
      </c>
      <c r="E365" s="292" t="s">
        <v>92</v>
      </c>
      <c r="F365" s="274">
        <v>22000</v>
      </c>
      <c r="G365" s="292" t="s">
        <v>6</v>
      </c>
      <c r="H365" s="75"/>
    </row>
    <row r="366" spans="1:8" ht="21.75" customHeight="1">
      <c r="A366" s="322"/>
      <c r="B366" s="322"/>
      <c r="C366" s="322"/>
      <c r="D366" s="322" t="s">
        <v>570</v>
      </c>
      <c r="E366" s="275"/>
      <c r="F366" s="276"/>
      <c r="G366" s="325"/>
      <c r="H366" s="75"/>
    </row>
    <row r="367" spans="1:8" ht="21.75" customHeight="1">
      <c r="A367" s="322" t="s">
        <v>517</v>
      </c>
      <c r="B367" s="322"/>
      <c r="C367" s="322"/>
      <c r="D367" s="322"/>
      <c r="E367" s="273"/>
      <c r="F367" s="274"/>
      <c r="G367" s="325"/>
      <c r="H367" s="75"/>
    </row>
    <row r="368" spans="1:8" ht="22.5" customHeight="1">
      <c r="A368" s="322"/>
      <c r="B368" s="322"/>
      <c r="C368" s="322"/>
      <c r="D368" s="402" t="s">
        <v>571</v>
      </c>
      <c r="E368" s="273"/>
      <c r="F368" s="274"/>
      <c r="G368" s="325"/>
      <c r="H368" s="75"/>
    </row>
    <row r="369" spans="1:8" ht="21.75" customHeight="1">
      <c r="A369" s="322"/>
      <c r="B369" s="322"/>
      <c r="C369" s="322"/>
      <c r="D369" s="322" t="s">
        <v>572</v>
      </c>
      <c r="E369" s="273"/>
      <c r="F369" s="274"/>
      <c r="G369" s="325"/>
      <c r="H369" s="75"/>
    </row>
    <row r="370" spans="1:8" ht="24">
      <c r="A370" s="322"/>
      <c r="B370" s="275" t="s">
        <v>794</v>
      </c>
      <c r="C370" s="275"/>
      <c r="D370" s="275"/>
      <c r="E370" s="275"/>
      <c r="F370" s="275"/>
      <c r="G370" s="325"/>
      <c r="H370" s="75"/>
    </row>
    <row r="371" spans="1:8" ht="24">
      <c r="A371" s="322"/>
      <c r="B371" s="322"/>
      <c r="C371" s="322"/>
      <c r="D371" s="322" t="s">
        <v>795</v>
      </c>
      <c r="E371" s="273"/>
      <c r="F371" s="274"/>
      <c r="G371" s="325"/>
      <c r="H371" s="75"/>
    </row>
    <row r="372" spans="1:8" ht="21.75" customHeight="1">
      <c r="A372" s="322"/>
      <c r="B372" s="322"/>
      <c r="C372" s="322"/>
      <c r="D372" s="322" t="s">
        <v>745</v>
      </c>
      <c r="E372" s="273"/>
      <c r="F372" s="274"/>
      <c r="G372" s="325"/>
      <c r="H372" s="75"/>
    </row>
    <row r="373" spans="1:8" ht="21.75" customHeight="1">
      <c r="A373" s="322"/>
      <c r="B373" s="322"/>
      <c r="C373" s="322"/>
      <c r="D373" s="322" t="s">
        <v>766</v>
      </c>
      <c r="E373" s="273"/>
      <c r="F373" s="274"/>
      <c r="G373" s="325"/>
      <c r="H373" s="75"/>
    </row>
    <row r="374" spans="1:8" ht="20.25" customHeight="1">
      <c r="A374" s="322"/>
      <c r="B374" s="322"/>
      <c r="C374" s="322"/>
      <c r="D374" s="322" t="s">
        <v>578</v>
      </c>
      <c r="E374" s="322"/>
      <c r="F374" s="274"/>
      <c r="G374" s="325"/>
      <c r="H374" s="75"/>
    </row>
    <row r="375" spans="1:8" ht="21.75" customHeight="1">
      <c r="A375" s="322"/>
      <c r="B375" s="322"/>
      <c r="C375" s="322"/>
      <c r="D375" s="322" t="s">
        <v>767</v>
      </c>
      <c r="E375" s="273"/>
      <c r="F375" s="274"/>
      <c r="G375" s="325"/>
      <c r="H375" s="75"/>
    </row>
    <row r="376" spans="1:8" ht="22.5" customHeight="1">
      <c r="A376" s="322"/>
      <c r="B376" s="275" t="s">
        <v>764</v>
      </c>
      <c r="C376" s="275"/>
      <c r="D376" s="275"/>
      <c r="E376" s="275"/>
      <c r="F376" s="275"/>
      <c r="G376" s="325"/>
      <c r="H376" s="75"/>
    </row>
    <row r="377" spans="1:8" ht="24">
      <c r="A377" s="322"/>
      <c r="B377" s="322"/>
      <c r="C377" s="322"/>
      <c r="D377" s="322" t="s">
        <v>763</v>
      </c>
      <c r="E377" s="273"/>
      <c r="F377" s="274"/>
      <c r="G377" s="325"/>
      <c r="H377" s="75"/>
    </row>
    <row r="378" spans="1:8" ht="22.5" customHeight="1">
      <c r="A378" s="322"/>
      <c r="B378" s="322"/>
      <c r="C378" s="322"/>
      <c r="D378" s="322" t="s">
        <v>768</v>
      </c>
      <c r="E378" s="273"/>
      <c r="F378" s="274"/>
      <c r="G378" s="325"/>
      <c r="H378" s="75"/>
    </row>
    <row r="379" spans="1:8" ht="24">
      <c r="A379" s="322"/>
      <c r="B379" s="322" t="s">
        <v>765</v>
      </c>
      <c r="C379" s="322"/>
      <c r="D379" s="322"/>
      <c r="E379" s="273"/>
      <c r="F379" s="274"/>
      <c r="G379" s="325"/>
      <c r="H379" s="75"/>
    </row>
    <row r="380" spans="1:8" ht="24">
      <c r="A380" s="322"/>
      <c r="B380" s="322"/>
      <c r="C380" s="322"/>
      <c r="D380" s="322" t="s">
        <v>757</v>
      </c>
      <c r="E380" s="273"/>
      <c r="F380" s="274"/>
      <c r="G380" s="325"/>
      <c r="H380" s="75"/>
    </row>
    <row r="381" spans="1:8" ht="24">
      <c r="A381" s="322"/>
      <c r="B381" s="322"/>
      <c r="C381" s="322"/>
      <c r="D381" s="322" t="s">
        <v>573</v>
      </c>
      <c r="E381" s="273"/>
      <c r="F381" s="274"/>
      <c r="G381" s="325"/>
      <c r="H381" s="75"/>
    </row>
    <row r="382" spans="1:8" ht="20.25" customHeight="1">
      <c r="A382" s="322"/>
      <c r="B382" s="322" t="s">
        <v>579</v>
      </c>
      <c r="C382" s="322"/>
      <c r="D382" s="322"/>
      <c r="E382" s="273"/>
      <c r="F382" s="274"/>
      <c r="G382" s="325"/>
      <c r="H382" s="75"/>
    </row>
    <row r="383" spans="1:8" ht="20.25" customHeight="1">
      <c r="A383" s="322"/>
      <c r="B383" s="322"/>
      <c r="C383" s="322"/>
      <c r="D383" s="322" t="s">
        <v>574</v>
      </c>
      <c r="E383" s="273"/>
      <c r="F383" s="274"/>
      <c r="G383" s="325"/>
      <c r="H383" s="75"/>
    </row>
    <row r="384" spans="1:8" ht="24">
      <c r="A384" s="322"/>
      <c r="B384" s="322"/>
      <c r="C384" s="322"/>
      <c r="D384" s="322" t="s">
        <v>575</v>
      </c>
      <c r="E384" s="273"/>
      <c r="F384" s="274"/>
      <c r="G384" s="325"/>
      <c r="H384" s="75"/>
    </row>
    <row r="385" spans="1:8" ht="21.75" customHeight="1">
      <c r="A385" s="322"/>
      <c r="B385" s="322" t="s">
        <v>581</v>
      </c>
      <c r="C385" s="322"/>
      <c r="D385" s="322"/>
      <c r="E385" s="273"/>
      <c r="F385" s="274"/>
      <c r="G385" s="325"/>
      <c r="H385" s="75"/>
    </row>
    <row r="386" spans="1:8" ht="20.25" customHeight="1">
      <c r="A386" s="322"/>
      <c r="B386" s="322"/>
      <c r="C386" s="322"/>
      <c r="D386" s="322" t="s">
        <v>576</v>
      </c>
      <c r="E386" s="273"/>
      <c r="F386" s="274"/>
      <c r="G386" s="325"/>
      <c r="H386" s="75"/>
    </row>
    <row r="387" spans="1:8" ht="24" customHeight="1">
      <c r="A387" s="322"/>
      <c r="B387" s="322"/>
      <c r="C387" s="322"/>
      <c r="D387" s="322" t="s">
        <v>577</v>
      </c>
      <c r="E387" s="273"/>
      <c r="F387" s="274"/>
      <c r="G387" s="325"/>
      <c r="H387" s="75"/>
    </row>
    <row r="388" spans="1:8" ht="25.5" customHeight="1">
      <c r="A388" s="322"/>
      <c r="B388" s="402" t="s">
        <v>1193</v>
      </c>
      <c r="C388" s="322"/>
      <c r="D388" s="322"/>
      <c r="E388" s="273"/>
      <c r="F388" s="274"/>
      <c r="G388" s="325"/>
      <c r="H388" s="75"/>
    </row>
    <row r="389" spans="1:8" ht="24">
      <c r="A389" s="322"/>
      <c r="B389" s="322"/>
      <c r="C389" s="322"/>
      <c r="D389" s="402" t="s">
        <v>1196</v>
      </c>
      <c r="E389" s="275"/>
      <c r="F389" s="276"/>
      <c r="G389" s="325"/>
      <c r="H389" s="75"/>
    </row>
    <row r="390" spans="1:8" ht="24">
      <c r="A390" s="322"/>
      <c r="B390" s="402" t="s">
        <v>1197</v>
      </c>
      <c r="C390" s="322"/>
      <c r="D390" s="322"/>
      <c r="E390" s="275"/>
      <c r="F390" s="276"/>
      <c r="G390" s="325"/>
      <c r="H390" s="75"/>
    </row>
    <row r="391" spans="1:8" ht="23.25" customHeight="1">
      <c r="A391" s="322"/>
      <c r="B391" s="322" t="s">
        <v>419</v>
      </c>
      <c r="C391" s="322"/>
      <c r="D391" s="322"/>
      <c r="E391" s="275"/>
      <c r="F391" s="276"/>
      <c r="G391" s="325"/>
      <c r="H391" s="75"/>
    </row>
    <row r="392" spans="1:8" ht="24">
      <c r="A392" s="322"/>
      <c r="B392" s="322" t="s">
        <v>809</v>
      </c>
      <c r="C392" s="322"/>
      <c r="D392" s="322"/>
      <c r="E392" s="322"/>
      <c r="F392" s="276"/>
      <c r="G392" s="292"/>
      <c r="H392" s="75"/>
    </row>
    <row r="393" spans="1:8" ht="22.5" customHeight="1">
      <c r="A393" s="322"/>
      <c r="B393" s="322"/>
      <c r="C393" s="322"/>
      <c r="D393" s="298" t="s">
        <v>854</v>
      </c>
      <c r="E393" s="292" t="s">
        <v>92</v>
      </c>
      <c r="F393" s="274">
        <v>21000</v>
      </c>
      <c r="G393" s="292" t="s">
        <v>6</v>
      </c>
      <c r="H393" s="75"/>
    </row>
    <row r="394" spans="1:8" ht="21" customHeight="1">
      <c r="A394" s="322"/>
      <c r="B394" s="322"/>
      <c r="C394" s="322"/>
      <c r="D394" s="363" t="s">
        <v>797</v>
      </c>
      <c r="E394" s="275"/>
      <c r="F394" s="276"/>
      <c r="G394" s="325"/>
      <c r="H394" s="75"/>
    </row>
    <row r="395" spans="1:8" ht="21.75" customHeight="1">
      <c r="A395" s="322" t="s">
        <v>517</v>
      </c>
      <c r="B395" s="322"/>
      <c r="C395" s="322"/>
      <c r="D395" s="322"/>
      <c r="E395" s="273"/>
      <c r="F395" s="274"/>
      <c r="G395" s="325"/>
      <c r="H395" s="75"/>
    </row>
    <row r="396" spans="1:8" ht="24.75" customHeight="1">
      <c r="A396" s="322"/>
      <c r="B396" s="322"/>
      <c r="C396" s="322"/>
      <c r="D396" s="322" t="s">
        <v>571</v>
      </c>
      <c r="E396" s="273"/>
      <c r="F396" s="274"/>
      <c r="G396" s="325"/>
      <c r="H396" s="75"/>
    </row>
    <row r="397" spans="1:8" ht="24" customHeight="1">
      <c r="A397" s="322"/>
      <c r="B397" s="322"/>
      <c r="C397" s="322"/>
      <c r="D397" s="322" t="s">
        <v>798</v>
      </c>
      <c r="E397" s="273"/>
      <c r="F397" s="274"/>
      <c r="G397" s="325"/>
      <c r="H397" s="75"/>
    </row>
    <row r="398" spans="1:8" ht="22.5" customHeight="1">
      <c r="A398" s="322"/>
      <c r="B398" s="275" t="s">
        <v>814</v>
      </c>
      <c r="C398" s="275"/>
      <c r="D398" s="275"/>
      <c r="E398" s="275"/>
      <c r="F398" s="275"/>
      <c r="G398" s="325"/>
      <c r="H398" s="75"/>
    </row>
    <row r="399" spans="1:8" ht="22.5" customHeight="1">
      <c r="A399" s="322"/>
      <c r="B399" s="322"/>
      <c r="C399" s="322"/>
      <c r="D399" s="322" t="s">
        <v>799</v>
      </c>
      <c r="E399" s="273"/>
      <c r="F399" s="274"/>
      <c r="G399" s="325"/>
      <c r="H399" s="75"/>
    </row>
    <row r="400" spans="1:8" ht="21" customHeight="1">
      <c r="A400" s="322"/>
      <c r="B400" s="322"/>
      <c r="C400" s="322"/>
      <c r="D400" s="322" t="s">
        <v>800</v>
      </c>
      <c r="E400" s="322"/>
      <c r="F400" s="274"/>
      <c r="G400" s="325"/>
      <c r="H400" s="75"/>
    </row>
    <row r="401" spans="1:8" ht="21.75" customHeight="1">
      <c r="A401" s="322"/>
      <c r="B401" s="322"/>
      <c r="C401" s="322"/>
      <c r="D401" s="322" t="s">
        <v>801</v>
      </c>
      <c r="E401" s="322"/>
      <c r="F401" s="274"/>
      <c r="G401" s="325"/>
      <c r="H401" s="75"/>
    </row>
    <row r="402" spans="1:8" ht="22.5" customHeight="1">
      <c r="A402" s="322"/>
      <c r="B402" s="322"/>
      <c r="C402" s="322"/>
      <c r="D402" s="322" t="s">
        <v>802</v>
      </c>
      <c r="E402" s="273"/>
      <c r="F402" s="274"/>
      <c r="G402" s="325"/>
      <c r="H402" s="75"/>
    </row>
    <row r="403" spans="1:8" ht="21.75" customHeight="1">
      <c r="A403" s="322"/>
      <c r="B403" s="275" t="s">
        <v>803</v>
      </c>
      <c r="C403" s="275"/>
      <c r="D403" s="275"/>
      <c r="E403" s="275"/>
      <c r="F403" s="275"/>
      <c r="G403" s="325"/>
      <c r="H403" s="75"/>
    </row>
    <row r="404" spans="1:8" ht="23.25" customHeight="1">
      <c r="A404" s="322"/>
      <c r="B404" s="322"/>
      <c r="C404" s="322"/>
      <c r="D404" s="322" t="s">
        <v>804</v>
      </c>
      <c r="E404" s="273"/>
      <c r="F404" s="274"/>
      <c r="G404" s="325"/>
      <c r="H404" s="75"/>
    </row>
    <row r="405" spans="1:8" ht="21.75" customHeight="1">
      <c r="A405" s="322"/>
      <c r="B405" s="322"/>
      <c r="C405" s="322"/>
      <c r="D405" s="322" t="s">
        <v>805</v>
      </c>
      <c r="E405" s="273"/>
      <c r="F405" s="274"/>
      <c r="G405" s="325"/>
      <c r="H405" s="75"/>
    </row>
    <row r="406" spans="1:8" ht="23.25" customHeight="1">
      <c r="A406" s="322"/>
      <c r="B406" s="322"/>
      <c r="C406" s="322"/>
      <c r="D406" s="322" t="s">
        <v>574</v>
      </c>
      <c r="E406" s="273"/>
      <c r="F406" s="274"/>
      <c r="G406" s="325"/>
      <c r="H406" s="75"/>
    </row>
    <row r="407" spans="1:8" ht="22.5" customHeight="1">
      <c r="A407" s="322"/>
      <c r="B407" s="322"/>
      <c r="C407" s="322"/>
      <c r="D407" s="322" t="s">
        <v>806</v>
      </c>
      <c r="E407" s="273"/>
      <c r="F407" s="274"/>
      <c r="G407" s="325"/>
      <c r="H407" s="75"/>
    </row>
    <row r="408" spans="1:8" ht="22.5" customHeight="1">
      <c r="A408" s="322"/>
      <c r="B408" s="322" t="s">
        <v>812</v>
      </c>
      <c r="C408" s="322"/>
      <c r="D408" s="322"/>
      <c r="E408" s="273"/>
      <c r="F408" s="274"/>
      <c r="G408" s="325"/>
      <c r="H408" s="75"/>
    </row>
    <row r="409" spans="1:8" ht="22.5" customHeight="1">
      <c r="A409" s="322"/>
      <c r="B409" s="322"/>
      <c r="C409" s="322"/>
      <c r="D409" s="322" t="s">
        <v>807</v>
      </c>
      <c r="E409" s="273"/>
      <c r="F409" s="274"/>
      <c r="G409" s="325"/>
      <c r="H409" s="75"/>
    </row>
    <row r="410" spans="1:8" ht="21.75" customHeight="1">
      <c r="A410" s="322"/>
      <c r="B410" s="322"/>
      <c r="C410" s="322"/>
      <c r="D410" s="402" t="s">
        <v>1199</v>
      </c>
      <c r="E410" s="275"/>
      <c r="F410" s="276"/>
      <c r="G410" s="325"/>
      <c r="H410" s="75"/>
    </row>
    <row r="411" spans="1:8" ht="22.5" customHeight="1">
      <c r="A411" s="322"/>
      <c r="B411" s="402" t="s">
        <v>386</v>
      </c>
      <c r="C411" s="322"/>
      <c r="D411" s="322"/>
      <c r="E411" s="275"/>
      <c r="F411" s="276"/>
      <c r="G411" s="325"/>
      <c r="H411" s="75"/>
    </row>
    <row r="412" spans="1:8" ht="21.75" customHeight="1">
      <c r="A412" s="322"/>
      <c r="B412" s="402" t="s">
        <v>419</v>
      </c>
      <c r="C412" s="322"/>
      <c r="D412" s="322"/>
      <c r="E412" s="275"/>
      <c r="F412" s="276"/>
      <c r="G412" s="325"/>
      <c r="H412" s="75"/>
    </row>
    <row r="413" spans="1:8" ht="21.75" customHeight="1">
      <c r="A413" s="322"/>
      <c r="B413" s="402" t="s">
        <v>1200</v>
      </c>
      <c r="C413" s="322"/>
      <c r="D413" s="322"/>
      <c r="E413" s="322"/>
      <c r="F413" s="276"/>
      <c r="G413" s="292"/>
      <c r="H413" s="75"/>
    </row>
    <row r="414" spans="1:8" ht="23.25" customHeight="1">
      <c r="A414" s="363"/>
      <c r="B414" s="363"/>
      <c r="C414" s="363"/>
      <c r="D414" s="298" t="s">
        <v>855</v>
      </c>
      <c r="E414" s="292" t="s">
        <v>92</v>
      </c>
      <c r="F414" s="274">
        <v>3200</v>
      </c>
      <c r="G414" s="292" t="s">
        <v>6</v>
      </c>
      <c r="H414" s="75"/>
    </row>
    <row r="415" spans="1:8" ht="24" customHeight="1">
      <c r="A415" s="363"/>
      <c r="B415" s="363"/>
      <c r="C415" s="363"/>
      <c r="D415" s="402" t="s">
        <v>1198</v>
      </c>
      <c r="E415" s="275"/>
      <c r="F415" s="276"/>
      <c r="G415" s="325"/>
      <c r="H415" s="75"/>
    </row>
    <row r="416" spans="1:8" ht="21.75" customHeight="1">
      <c r="A416" s="363" t="s">
        <v>857</v>
      </c>
      <c r="B416" s="363"/>
      <c r="C416" s="363"/>
      <c r="D416" s="363"/>
      <c r="E416" s="273"/>
      <c r="F416" s="274"/>
      <c r="G416" s="325"/>
      <c r="H416" s="75"/>
    </row>
    <row r="417" s="275" customFormat="1" ht="24">
      <c r="D417" s="273" t="s">
        <v>571</v>
      </c>
    </row>
    <row r="418" spans="3:7" s="275" customFormat="1" ht="22.5" customHeight="1">
      <c r="C418" s="366"/>
      <c r="D418" s="367" t="s">
        <v>858</v>
      </c>
      <c r="E418" s="366"/>
      <c r="F418" s="366"/>
      <c r="G418" s="366"/>
    </row>
    <row r="419" spans="3:7" s="275" customFormat="1" ht="22.5" customHeight="1">
      <c r="C419" s="366"/>
      <c r="D419" s="367" t="s">
        <v>859</v>
      </c>
      <c r="E419" s="366"/>
      <c r="F419" s="366"/>
      <c r="G419" s="366"/>
    </row>
    <row r="420" spans="1:8" ht="21.75" customHeight="1">
      <c r="A420" s="365"/>
      <c r="B420" s="365"/>
      <c r="C420" s="365"/>
      <c r="D420" s="365" t="s">
        <v>796</v>
      </c>
      <c r="E420" s="275"/>
      <c r="F420" s="276"/>
      <c r="G420" s="325"/>
      <c r="H420" s="75"/>
    </row>
    <row r="421" spans="1:8" ht="24.75" customHeight="1">
      <c r="A421" s="365"/>
      <c r="B421" s="365" t="s">
        <v>386</v>
      </c>
      <c r="C421" s="365"/>
      <c r="D421" s="365"/>
      <c r="E421" s="275"/>
      <c r="F421" s="276"/>
      <c r="G421" s="325"/>
      <c r="H421" s="75"/>
    </row>
    <row r="422" spans="1:8" ht="21.75" customHeight="1">
      <c r="A422" s="365"/>
      <c r="B422" s="365" t="s">
        <v>419</v>
      </c>
      <c r="C422" s="365"/>
      <c r="D422" s="365"/>
      <c r="E422" s="275"/>
      <c r="F422" s="276"/>
      <c r="G422" s="325"/>
      <c r="H422" s="75"/>
    </row>
    <row r="423" spans="1:8" ht="24" customHeight="1">
      <c r="A423" s="365"/>
      <c r="B423" s="365" t="s">
        <v>808</v>
      </c>
      <c r="C423" s="365"/>
      <c r="D423" s="365"/>
      <c r="E423" s="365"/>
      <c r="F423" s="276"/>
      <c r="G423" s="292"/>
      <c r="H423" s="75"/>
    </row>
    <row r="424" spans="1:9" ht="24">
      <c r="A424" s="62"/>
      <c r="B424" s="62"/>
      <c r="C424" s="62" t="s">
        <v>1102</v>
      </c>
      <c r="D424" s="62"/>
      <c r="E424" s="64" t="s">
        <v>92</v>
      </c>
      <c r="F424" s="63">
        <v>59190</v>
      </c>
      <c r="G424" s="64" t="s">
        <v>6</v>
      </c>
      <c r="I424" s="65"/>
    </row>
    <row r="425" spans="1:7" s="78" customFormat="1" ht="21.75" customHeight="1">
      <c r="A425" s="65"/>
      <c r="B425" s="65"/>
      <c r="C425" s="65"/>
      <c r="D425" s="65" t="s">
        <v>249</v>
      </c>
      <c r="E425" s="65"/>
      <c r="F425" s="66"/>
      <c r="G425" s="67"/>
    </row>
    <row r="426" spans="1:7" s="62" customFormat="1" ht="22.5" customHeight="1">
      <c r="A426" s="65"/>
      <c r="B426" s="65" t="s">
        <v>590</v>
      </c>
      <c r="C426" s="65"/>
      <c r="D426" s="65"/>
      <c r="E426" s="65"/>
      <c r="F426" s="66"/>
      <c r="G426" s="67"/>
    </row>
    <row r="427" spans="1:7" s="62" customFormat="1" ht="22.5" customHeight="1">
      <c r="A427" s="65"/>
      <c r="B427" s="65" t="s">
        <v>591</v>
      </c>
      <c r="C427" s="65"/>
      <c r="D427" s="65"/>
      <c r="E427" s="65"/>
      <c r="F427" s="66"/>
      <c r="G427" s="67"/>
    </row>
    <row r="428" spans="1:9" s="193" customFormat="1" ht="27" customHeight="1">
      <c r="A428" s="326" t="s">
        <v>318</v>
      </c>
      <c r="B428" s="326"/>
      <c r="C428" s="326"/>
      <c r="D428" s="326"/>
      <c r="E428" s="327" t="s">
        <v>92</v>
      </c>
      <c r="F428" s="328">
        <f>F429</f>
        <v>45000</v>
      </c>
      <c r="G428" s="329" t="s">
        <v>6</v>
      </c>
      <c r="H428" s="88">
        <v>15000</v>
      </c>
      <c r="I428" s="237"/>
    </row>
    <row r="429" spans="1:9" s="62" customFormat="1" ht="24.75" customHeight="1">
      <c r="A429" s="298"/>
      <c r="B429" s="298" t="s">
        <v>43</v>
      </c>
      <c r="C429" s="298"/>
      <c r="D429" s="298"/>
      <c r="E429" s="292" t="s">
        <v>92</v>
      </c>
      <c r="F429" s="274">
        <f>F430+F445</f>
        <v>45000</v>
      </c>
      <c r="G429" s="292" t="s">
        <v>6</v>
      </c>
      <c r="H429" s="75"/>
      <c r="I429" s="63"/>
    </row>
    <row r="430" spans="1:9" s="62" customFormat="1" ht="25.5" customHeight="1">
      <c r="A430" s="298"/>
      <c r="B430" s="298"/>
      <c r="C430" s="298" t="s">
        <v>319</v>
      </c>
      <c r="D430" s="298"/>
      <c r="E430" s="292" t="s">
        <v>92</v>
      </c>
      <c r="F430" s="274">
        <f>F434</f>
        <v>15000</v>
      </c>
      <c r="G430" s="292" t="s">
        <v>6</v>
      </c>
      <c r="H430" s="75">
        <f>SUM(H10:H429)</f>
        <v>9453810</v>
      </c>
      <c r="I430" s="63"/>
    </row>
    <row r="431" spans="1:9" s="62" customFormat="1" ht="23.25" customHeight="1">
      <c r="A431" s="298"/>
      <c r="B431" s="298"/>
      <c r="C431" s="298"/>
      <c r="D431" s="298" t="s">
        <v>1095</v>
      </c>
      <c r="E431" s="273"/>
      <c r="F431" s="274"/>
      <c r="G431" s="273"/>
      <c r="H431" s="75"/>
      <c r="I431" s="63"/>
    </row>
    <row r="432" spans="1:9" s="62" customFormat="1" ht="23.25" customHeight="1">
      <c r="A432" s="322"/>
      <c r="B432" s="322"/>
      <c r="C432" s="322"/>
      <c r="D432" s="298" t="s">
        <v>229</v>
      </c>
      <c r="E432" s="292"/>
      <c r="F432" s="274"/>
      <c r="G432" s="292"/>
      <c r="H432" s="75"/>
      <c r="I432" s="63"/>
    </row>
    <row r="433" spans="1:9" s="62" customFormat="1" ht="21.75" customHeight="1">
      <c r="A433" s="322"/>
      <c r="B433" s="298" t="s">
        <v>320</v>
      </c>
      <c r="C433" s="322"/>
      <c r="D433" s="298"/>
      <c r="E433" s="273"/>
      <c r="F433" s="274"/>
      <c r="G433" s="275"/>
      <c r="H433" s="75"/>
      <c r="I433" s="63"/>
    </row>
    <row r="434" spans="1:9" s="62" customFormat="1" ht="22.5" customHeight="1">
      <c r="A434" s="322"/>
      <c r="B434" s="298" t="s">
        <v>769</v>
      </c>
      <c r="C434" s="322"/>
      <c r="D434" s="298"/>
      <c r="E434" s="273" t="s">
        <v>92</v>
      </c>
      <c r="F434" s="274">
        <v>15000</v>
      </c>
      <c r="G434" s="292" t="s">
        <v>6</v>
      </c>
      <c r="H434" s="75"/>
      <c r="I434" s="63"/>
    </row>
    <row r="435" spans="1:8" ht="28.5" customHeight="1">
      <c r="A435" s="322"/>
      <c r="B435" s="322"/>
      <c r="C435" s="322"/>
      <c r="D435" s="322" t="s">
        <v>421</v>
      </c>
      <c r="E435" s="275"/>
      <c r="F435" s="276"/>
      <c r="G435" s="292"/>
      <c r="H435" s="75"/>
    </row>
    <row r="436" spans="1:8" ht="24" customHeight="1">
      <c r="A436" s="322"/>
      <c r="B436" s="322" t="s">
        <v>811</v>
      </c>
      <c r="C436" s="322"/>
      <c r="D436" s="322"/>
      <c r="E436" s="275"/>
      <c r="F436" s="276"/>
      <c r="G436" s="275"/>
      <c r="H436" s="75"/>
    </row>
    <row r="437" spans="1:9" s="62" customFormat="1" ht="25.5" customHeight="1">
      <c r="A437" s="322"/>
      <c r="B437" s="322" t="s">
        <v>422</v>
      </c>
      <c r="C437" s="322"/>
      <c r="D437" s="298"/>
      <c r="E437" s="273"/>
      <c r="F437" s="274"/>
      <c r="G437" s="275"/>
      <c r="H437" s="75"/>
      <c r="I437" s="63"/>
    </row>
    <row r="438" spans="1:9" s="62" customFormat="1" ht="23.25" customHeight="1">
      <c r="A438" s="298"/>
      <c r="B438" s="298"/>
      <c r="C438" s="298"/>
      <c r="D438" s="402" t="s">
        <v>1201</v>
      </c>
      <c r="E438" s="273"/>
      <c r="F438" s="274"/>
      <c r="G438" s="273"/>
      <c r="H438" s="75"/>
      <c r="I438" s="63"/>
    </row>
    <row r="439" spans="1:8" ht="22.5" customHeight="1">
      <c r="A439" s="322"/>
      <c r="B439" s="402" t="s">
        <v>1202</v>
      </c>
      <c r="C439" s="322"/>
      <c r="D439" s="322"/>
      <c r="E439" s="275"/>
      <c r="F439" s="276"/>
      <c r="G439" s="275"/>
      <c r="H439" s="75"/>
    </row>
    <row r="440" spans="1:8" ht="22.5" customHeight="1">
      <c r="A440" s="322"/>
      <c r="B440" s="322" t="s">
        <v>423</v>
      </c>
      <c r="C440" s="322"/>
      <c r="D440" s="322"/>
      <c r="E440" s="275"/>
      <c r="F440" s="276"/>
      <c r="G440" s="275"/>
      <c r="H440" s="75"/>
    </row>
    <row r="441" spans="1:8" ht="23.25" customHeight="1">
      <c r="A441" s="322"/>
      <c r="B441" s="322" t="s">
        <v>810</v>
      </c>
      <c r="C441" s="322"/>
      <c r="D441" s="298"/>
      <c r="E441" s="275"/>
      <c r="F441" s="276"/>
      <c r="G441" s="275"/>
      <c r="H441" s="75"/>
    </row>
    <row r="442" spans="1:9" s="62" customFormat="1" ht="25.5" customHeight="1">
      <c r="A442" s="298"/>
      <c r="B442" s="298"/>
      <c r="C442" s="298" t="s">
        <v>1149</v>
      </c>
      <c r="D442" s="298"/>
      <c r="E442" s="292" t="s">
        <v>92</v>
      </c>
      <c r="F442" s="274">
        <v>30000</v>
      </c>
      <c r="G442" s="292" t="s">
        <v>6</v>
      </c>
      <c r="H442" s="75">
        <f>SUM(H22:H441)</f>
        <v>16282980</v>
      </c>
      <c r="I442" s="63"/>
    </row>
    <row r="443" spans="1:9" s="62" customFormat="1" ht="21.75" customHeight="1">
      <c r="A443" s="298"/>
      <c r="B443" s="298"/>
      <c r="C443" s="298"/>
      <c r="D443" s="298" t="s">
        <v>1148</v>
      </c>
      <c r="E443" s="292"/>
      <c r="F443" s="274"/>
      <c r="G443" s="292"/>
      <c r="H443" s="75"/>
      <c r="I443" s="63"/>
    </row>
    <row r="444" spans="1:8" ht="22.5" customHeight="1">
      <c r="A444" s="401"/>
      <c r="B444" s="401"/>
      <c r="C444" s="401"/>
      <c r="D444" s="323" t="s">
        <v>1147</v>
      </c>
      <c r="E444" s="275"/>
      <c r="F444" s="276"/>
      <c r="H444" s="75"/>
    </row>
    <row r="445" spans="1:8" ht="20.25" customHeight="1">
      <c r="A445" s="401"/>
      <c r="B445" s="401"/>
      <c r="C445" s="401"/>
      <c r="D445" s="401"/>
      <c r="E445" s="292" t="s">
        <v>92</v>
      </c>
      <c r="F445" s="274">
        <v>30000</v>
      </c>
      <c r="G445" s="64" t="s">
        <v>6</v>
      </c>
      <c r="H445" s="75"/>
    </row>
    <row r="446" spans="1:8" ht="22.5" customHeight="1">
      <c r="A446" s="401"/>
      <c r="B446" s="401"/>
      <c r="C446" s="401"/>
      <c r="D446" s="401" t="s">
        <v>1143</v>
      </c>
      <c r="E446" s="275"/>
      <c r="F446" s="276"/>
      <c r="H446" s="75"/>
    </row>
    <row r="447" spans="1:8" ht="22.5" customHeight="1">
      <c r="A447" s="401"/>
      <c r="B447" s="401" t="s">
        <v>1145</v>
      </c>
      <c r="C447" s="401"/>
      <c r="D447" s="401"/>
      <c r="E447" s="275"/>
      <c r="F447" s="276"/>
      <c r="H447" s="75"/>
    </row>
    <row r="448" spans="4:9" ht="22.5" customHeight="1">
      <c r="D448" s="65" t="s">
        <v>1272</v>
      </c>
      <c r="E448" s="67"/>
      <c r="G448" s="238"/>
      <c r="I448" s="65"/>
    </row>
    <row r="449" spans="2:9" ht="23.25" customHeight="1">
      <c r="B449" s="65" t="s">
        <v>1144</v>
      </c>
      <c r="E449" s="67"/>
      <c r="G449" s="238"/>
      <c r="I449" s="65"/>
    </row>
    <row r="450" spans="2:9" ht="22.5" customHeight="1">
      <c r="B450" s="65" t="s">
        <v>1146</v>
      </c>
      <c r="E450" s="67"/>
      <c r="G450" s="238"/>
      <c r="I450" s="65"/>
    </row>
    <row r="451" spans="5:9" ht="24">
      <c r="E451" s="67"/>
      <c r="G451" s="238"/>
      <c r="I451" s="65"/>
    </row>
    <row r="452" spans="1:9" s="62" customFormat="1" ht="34.5" customHeight="1">
      <c r="A452" s="77" t="s">
        <v>321</v>
      </c>
      <c r="B452" s="85"/>
      <c r="C452" s="85"/>
      <c r="D452" s="65"/>
      <c r="E452" s="250" t="s">
        <v>92</v>
      </c>
      <c r="F452" s="264">
        <f>F453+F466+F542</f>
        <v>1778380</v>
      </c>
      <c r="G452" s="61" t="s">
        <v>6</v>
      </c>
      <c r="H452" s="75"/>
      <c r="I452" s="63"/>
    </row>
    <row r="453" spans="1:9" s="62" customFormat="1" ht="26.25" customHeight="1">
      <c r="A453" s="87" t="s">
        <v>0</v>
      </c>
      <c r="B453" s="87"/>
      <c r="C453" s="87"/>
      <c r="D453" s="85"/>
      <c r="E453" s="97" t="s">
        <v>92</v>
      </c>
      <c r="F453" s="96">
        <f>F454</f>
        <v>1401180</v>
      </c>
      <c r="G453" s="61" t="s">
        <v>6</v>
      </c>
      <c r="H453" s="75">
        <f>F453</f>
        <v>1401180</v>
      </c>
      <c r="I453" s="63"/>
    </row>
    <row r="454" spans="2:9" s="62" customFormat="1" ht="24.75" customHeight="1">
      <c r="B454" s="62" t="s">
        <v>265</v>
      </c>
      <c r="D454" s="78"/>
      <c r="E454" s="64" t="s">
        <v>92</v>
      </c>
      <c r="F454" s="63">
        <f>F455+F458+F461+F463</f>
        <v>1401180</v>
      </c>
      <c r="G454" s="64" t="s">
        <v>6</v>
      </c>
      <c r="H454" s="75"/>
      <c r="I454" s="63"/>
    </row>
    <row r="455" spans="1:8" ht="29.25" customHeight="1">
      <c r="A455" s="62"/>
      <c r="B455" s="62"/>
      <c r="C455" s="62" t="s">
        <v>322</v>
      </c>
      <c r="D455" s="62"/>
      <c r="E455" s="64" t="s">
        <v>92</v>
      </c>
      <c r="F455" s="63">
        <v>1024680</v>
      </c>
      <c r="G455" s="64" t="s">
        <v>6</v>
      </c>
      <c r="H455" s="75"/>
    </row>
    <row r="456" spans="4:8" ht="22.5" customHeight="1">
      <c r="D456" s="65" t="s">
        <v>425</v>
      </c>
      <c r="G456" s="67"/>
      <c r="H456" s="75"/>
    </row>
    <row r="457" spans="2:8" ht="22.5" customHeight="1">
      <c r="B457" s="65" t="s">
        <v>424</v>
      </c>
      <c r="G457" s="67"/>
      <c r="H457" s="75"/>
    </row>
    <row r="458" spans="1:8" ht="25.5" customHeight="1">
      <c r="A458" s="62"/>
      <c r="B458" s="62"/>
      <c r="C458" s="62" t="s">
        <v>518</v>
      </c>
      <c r="E458" s="64" t="s">
        <v>92</v>
      </c>
      <c r="F458" s="63">
        <v>60000</v>
      </c>
      <c r="G458" s="64" t="s">
        <v>6</v>
      </c>
      <c r="H458" s="75"/>
    </row>
    <row r="459" spans="4:8" ht="22.5" customHeight="1">
      <c r="D459" s="65" t="s">
        <v>816</v>
      </c>
      <c r="E459" s="67"/>
      <c r="H459" s="75"/>
    </row>
    <row r="460" spans="2:8" ht="22.5" customHeight="1">
      <c r="B460" s="65" t="s">
        <v>815</v>
      </c>
      <c r="E460" s="67"/>
      <c r="H460" s="75"/>
    </row>
    <row r="461" spans="1:7" ht="25.5" customHeight="1">
      <c r="A461" s="62"/>
      <c r="B461" s="62"/>
      <c r="C461" s="62" t="s">
        <v>267</v>
      </c>
      <c r="E461" s="64" t="s">
        <v>92</v>
      </c>
      <c r="F461" s="231">
        <v>270840</v>
      </c>
      <c r="G461" s="64" t="s">
        <v>6</v>
      </c>
    </row>
    <row r="462" spans="4:7" ht="24">
      <c r="D462" s="65" t="s">
        <v>715</v>
      </c>
      <c r="G462" s="67"/>
    </row>
    <row r="463" spans="3:8" ht="24">
      <c r="C463" s="62" t="s">
        <v>860</v>
      </c>
      <c r="E463" s="64" t="s">
        <v>92</v>
      </c>
      <c r="F463" s="63">
        <v>45660</v>
      </c>
      <c r="G463" s="91" t="s">
        <v>6</v>
      </c>
      <c r="H463" s="75"/>
    </row>
    <row r="464" spans="4:8" ht="24">
      <c r="D464" s="65" t="s">
        <v>817</v>
      </c>
      <c r="H464" s="75"/>
    </row>
    <row r="465" spans="2:8" ht="21.75" customHeight="1">
      <c r="B465" s="65" t="s">
        <v>714</v>
      </c>
      <c r="H465" s="75"/>
    </row>
    <row r="466" spans="1:9" s="78" customFormat="1" ht="29.25" customHeight="1">
      <c r="A466" s="87" t="s">
        <v>65</v>
      </c>
      <c r="B466" s="87"/>
      <c r="C466" s="87"/>
      <c r="D466" s="295"/>
      <c r="E466" s="97" t="s">
        <v>92</v>
      </c>
      <c r="F466" s="311">
        <f>F467+F489+F529</f>
        <v>352000</v>
      </c>
      <c r="G466" s="61" t="s">
        <v>6</v>
      </c>
      <c r="H466" s="98"/>
      <c r="I466" s="79"/>
    </row>
    <row r="467" spans="1:9" s="81" customFormat="1" ht="23.25" customHeight="1">
      <c r="A467" s="62"/>
      <c r="B467" s="59" t="s">
        <v>22</v>
      </c>
      <c r="C467" s="59"/>
      <c r="D467" s="87"/>
      <c r="E467" s="61" t="s">
        <v>92</v>
      </c>
      <c r="F467" s="60">
        <f>F468+F471+F474</f>
        <v>62000</v>
      </c>
      <c r="G467" s="61" t="s">
        <v>6</v>
      </c>
      <c r="H467" s="98">
        <f>F467</f>
        <v>62000</v>
      </c>
      <c r="I467" s="82"/>
    </row>
    <row r="468" spans="3:9" s="62" customFormat="1" ht="23.25">
      <c r="C468" s="62" t="s">
        <v>270</v>
      </c>
      <c r="E468" s="64" t="s">
        <v>92</v>
      </c>
      <c r="F468" s="63">
        <v>10000</v>
      </c>
      <c r="G468" s="64" t="s">
        <v>6</v>
      </c>
      <c r="I468" s="63"/>
    </row>
    <row r="469" spans="1:9" s="81" customFormat="1" ht="24">
      <c r="A469" s="65"/>
      <c r="B469" s="65"/>
      <c r="C469" s="65"/>
      <c r="D469" s="65" t="s">
        <v>426</v>
      </c>
      <c r="E469" s="67"/>
      <c r="F469" s="66"/>
      <c r="G469" s="91"/>
      <c r="H469" s="98"/>
      <c r="I469" s="82"/>
    </row>
    <row r="470" spans="1:9" s="81" customFormat="1" ht="24">
      <c r="A470" s="65"/>
      <c r="B470" s="65" t="s">
        <v>427</v>
      </c>
      <c r="C470" s="65"/>
      <c r="D470" s="65"/>
      <c r="E470" s="67"/>
      <c r="F470" s="66"/>
      <c r="G470" s="242"/>
      <c r="H470" s="98"/>
      <c r="I470" s="82"/>
    </row>
    <row r="471" spans="1:8" ht="24">
      <c r="A471" s="62"/>
      <c r="B471" s="62"/>
      <c r="C471" s="62" t="s">
        <v>271</v>
      </c>
      <c r="E471" s="64" t="s">
        <v>92</v>
      </c>
      <c r="F471" s="63">
        <v>42000</v>
      </c>
      <c r="G471" s="64" t="s">
        <v>6</v>
      </c>
      <c r="H471" s="75"/>
    </row>
    <row r="472" spans="4:8" ht="22.5" customHeight="1">
      <c r="D472" s="65" t="s">
        <v>61</v>
      </c>
      <c r="E472" s="67"/>
      <c r="G472" s="242"/>
      <c r="H472" s="75"/>
    </row>
    <row r="473" spans="1:8" ht="26.25" customHeight="1">
      <c r="A473" s="62"/>
      <c r="B473" s="62"/>
      <c r="C473" s="70" t="s">
        <v>861</v>
      </c>
      <c r="E473" s="64"/>
      <c r="F473" s="63"/>
      <c r="G473" s="65"/>
      <c r="H473" s="75"/>
    </row>
    <row r="474" spans="4:9" s="62" customFormat="1" ht="23.25">
      <c r="D474" s="62" t="s">
        <v>234</v>
      </c>
      <c r="E474" s="64" t="s">
        <v>92</v>
      </c>
      <c r="F474" s="63">
        <f>'E คลัง'!L31</f>
        <v>10000</v>
      </c>
      <c r="G474" s="64" t="s">
        <v>6</v>
      </c>
      <c r="H474" s="75"/>
      <c r="I474" s="63"/>
    </row>
    <row r="475" spans="1:9" s="62" customFormat="1" ht="24">
      <c r="A475" s="298"/>
      <c r="B475" s="298"/>
      <c r="C475" s="298"/>
      <c r="D475" s="409" t="s">
        <v>771</v>
      </c>
      <c r="E475" s="409"/>
      <c r="F475" s="409"/>
      <c r="G475" s="409"/>
      <c r="I475" s="63"/>
    </row>
    <row r="476" spans="1:7" ht="24">
      <c r="A476" s="359"/>
      <c r="B476" s="407" t="s">
        <v>390</v>
      </c>
      <c r="C476" s="407"/>
      <c r="D476" s="407"/>
      <c r="E476" s="407"/>
      <c r="F476" s="407"/>
      <c r="G476" s="407"/>
    </row>
    <row r="477" spans="1:7" ht="24">
      <c r="A477" s="359"/>
      <c r="B477" s="407" t="s">
        <v>391</v>
      </c>
      <c r="C477" s="407"/>
      <c r="D477" s="407"/>
      <c r="E477" s="407"/>
      <c r="F477" s="407"/>
      <c r="G477" s="407"/>
    </row>
    <row r="478" spans="1:7" ht="24">
      <c r="A478" s="359"/>
      <c r="B478" s="407" t="s">
        <v>392</v>
      </c>
      <c r="C478" s="407"/>
      <c r="D478" s="407"/>
      <c r="E478" s="407"/>
      <c r="F478" s="407"/>
      <c r="G478" s="407"/>
    </row>
    <row r="479" spans="1:7" ht="24">
      <c r="A479" s="359"/>
      <c r="B479" s="407" t="s">
        <v>393</v>
      </c>
      <c r="C479" s="407"/>
      <c r="D479" s="407"/>
      <c r="E479" s="407"/>
      <c r="F479" s="407"/>
      <c r="G479" s="407"/>
    </row>
    <row r="480" spans="1:7" ht="24">
      <c r="A480" s="359"/>
      <c r="B480" s="407" t="s">
        <v>394</v>
      </c>
      <c r="C480" s="407"/>
      <c r="D480" s="407"/>
      <c r="E480" s="407"/>
      <c r="F480" s="407"/>
      <c r="G480" s="407"/>
    </row>
    <row r="481" spans="1:7" ht="24">
      <c r="A481" s="359"/>
      <c r="B481" s="407" t="s">
        <v>756</v>
      </c>
      <c r="C481" s="407"/>
      <c r="D481" s="407"/>
      <c r="E481" s="407"/>
      <c r="F481" s="407"/>
      <c r="G481" s="407"/>
    </row>
    <row r="482" spans="1:7" ht="24">
      <c r="A482" s="359"/>
      <c r="B482" s="407" t="s">
        <v>776</v>
      </c>
      <c r="C482" s="407"/>
      <c r="D482" s="407"/>
      <c r="E482" s="407"/>
      <c r="F482" s="407"/>
      <c r="G482" s="407"/>
    </row>
    <row r="483" spans="1:7" ht="24">
      <c r="A483" s="359"/>
      <c r="B483" s="408" t="s">
        <v>777</v>
      </c>
      <c r="C483" s="408"/>
      <c r="D483" s="408"/>
      <c r="E483" s="408"/>
      <c r="F483" s="408"/>
      <c r="G483" s="408"/>
    </row>
    <row r="484" spans="1:7" ht="24">
      <c r="A484" s="359"/>
      <c r="B484" s="407" t="s">
        <v>1291</v>
      </c>
      <c r="C484" s="407"/>
      <c r="D484" s="407"/>
      <c r="E484" s="407"/>
      <c r="F484" s="407"/>
      <c r="G484" s="407"/>
    </row>
    <row r="485" spans="1:7" ht="24">
      <c r="A485" s="359"/>
      <c r="B485" s="407" t="s">
        <v>395</v>
      </c>
      <c r="C485" s="407"/>
      <c r="D485" s="407"/>
      <c r="E485" s="407"/>
      <c r="F485" s="407"/>
      <c r="G485" s="407"/>
    </row>
    <row r="486" spans="1:9" s="78" customFormat="1" ht="21.75" customHeight="1">
      <c r="A486" s="291"/>
      <c r="B486" s="291"/>
      <c r="C486" s="291"/>
      <c r="D486" s="406" t="s">
        <v>781</v>
      </c>
      <c r="E486" s="406"/>
      <c r="F486" s="406"/>
      <c r="G486" s="406"/>
      <c r="H486" s="98"/>
      <c r="I486" s="79"/>
    </row>
    <row r="487" spans="1:9" s="81" customFormat="1" ht="24">
      <c r="A487" s="360"/>
      <c r="B487" s="406" t="s">
        <v>782</v>
      </c>
      <c r="C487" s="406"/>
      <c r="D487" s="406"/>
      <c r="E487" s="406"/>
      <c r="F487" s="406"/>
      <c r="G487" s="406"/>
      <c r="H487" s="98"/>
      <c r="I487" s="82"/>
    </row>
    <row r="488" spans="1:9" s="81" customFormat="1" ht="24">
      <c r="A488" s="360"/>
      <c r="B488" s="406" t="s">
        <v>779</v>
      </c>
      <c r="C488" s="406"/>
      <c r="D488" s="406"/>
      <c r="E488" s="406"/>
      <c r="F488" s="406"/>
      <c r="G488" s="406"/>
      <c r="H488" s="235"/>
      <c r="I488" s="82"/>
    </row>
    <row r="489" spans="1:8" ht="27.75" customHeight="1">
      <c r="A489" s="62"/>
      <c r="B489" s="59" t="s">
        <v>325</v>
      </c>
      <c r="C489" s="62"/>
      <c r="D489" s="81"/>
      <c r="E489" s="64" t="s">
        <v>92</v>
      </c>
      <c r="F489" s="63">
        <f>F490+F496+F524</f>
        <v>190000</v>
      </c>
      <c r="G489" s="64" t="s">
        <v>6</v>
      </c>
      <c r="H489" s="76">
        <f>F489</f>
        <v>190000</v>
      </c>
    </row>
    <row r="490" spans="1:7" ht="25.5" customHeight="1">
      <c r="A490" s="62"/>
      <c r="B490" s="62"/>
      <c r="C490" s="68" t="s">
        <v>300</v>
      </c>
      <c r="D490" s="59"/>
      <c r="E490" s="64" t="s">
        <v>92</v>
      </c>
      <c r="F490" s="63">
        <v>30000</v>
      </c>
      <c r="G490" s="64" t="s">
        <v>6</v>
      </c>
    </row>
    <row r="491" spans="1:7" ht="26.25" customHeight="1">
      <c r="A491" s="81"/>
      <c r="B491" s="81"/>
      <c r="C491" s="81"/>
      <c r="D491" s="293" t="s">
        <v>428</v>
      </c>
      <c r="E491" s="293"/>
      <c r="F491" s="293"/>
      <c r="G491" s="242"/>
    </row>
    <row r="492" spans="1:8" ht="24">
      <c r="A492" s="81"/>
      <c r="B492" s="294" t="s">
        <v>431</v>
      </c>
      <c r="C492" s="294"/>
      <c r="D492" s="293"/>
      <c r="E492" s="294"/>
      <c r="F492" s="294"/>
      <c r="G492" s="242"/>
      <c r="H492" s="75"/>
    </row>
    <row r="493" spans="1:8" ht="22.5" customHeight="1">
      <c r="A493" s="81"/>
      <c r="B493" s="81" t="s">
        <v>429</v>
      </c>
      <c r="C493" s="81"/>
      <c r="D493" s="294"/>
      <c r="E493" s="81"/>
      <c r="F493" s="81"/>
      <c r="G493" s="65"/>
      <c r="H493" s="75"/>
    </row>
    <row r="494" spans="1:8" ht="22.5" customHeight="1">
      <c r="A494" s="81"/>
      <c r="B494" s="81" t="s">
        <v>430</v>
      </c>
      <c r="C494" s="81"/>
      <c r="D494" s="81"/>
      <c r="E494" s="81"/>
      <c r="F494" s="81"/>
      <c r="G494" s="73"/>
      <c r="H494" s="75"/>
    </row>
    <row r="495" spans="1:9" s="81" customFormat="1" ht="29.25" customHeight="1">
      <c r="A495" s="65"/>
      <c r="B495" s="65"/>
      <c r="C495" s="68" t="s">
        <v>93</v>
      </c>
      <c r="D495" s="65"/>
      <c r="E495" s="91"/>
      <c r="F495" s="66"/>
      <c r="G495" s="65"/>
      <c r="H495" s="98"/>
      <c r="I495" s="82"/>
    </row>
    <row r="496" spans="1:8" ht="24">
      <c r="A496" s="62"/>
      <c r="B496" s="62" t="s">
        <v>25</v>
      </c>
      <c r="C496" s="62"/>
      <c r="E496" s="64" t="s">
        <v>92</v>
      </c>
      <c r="F496" s="63">
        <f>F497+F504+F511</f>
        <v>140000</v>
      </c>
      <c r="G496" s="64" t="s">
        <v>6</v>
      </c>
      <c r="H496" s="75"/>
    </row>
    <row r="497" spans="4:8" ht="25.5" customHeight="1">
      <c r="D497" s="62" t="s">
        <v>62</v>
      </c>
      <c r="E497" s="64" t="s">
        <v>92</v>
      </c>
      <c r="F497" s="63">
        <v>30000</v>
      </c>
      <c r="G497" s="64" t="s">
        <v>6</v>
      </c>
      <c r="H497" s="75"/>
    </row>
    <row r="498" spans="4:8" ht="23.25" customHeight="1">
      <c r="D498" s="65" t="s">
        <v>434</v>
      </c>
      <c r="E498" s="65"/>
      <c r="F498" s="65"/>
      <c r="H498" s="75"/>
    </row>
    <row r="499" spans="2:8" ht="27.75" customHeight="1">
      <c r="B499" s="73" t="s">
        <v>433</v>
      </c>
      <c r="C499" s="73"/>
      <c r="E499" s="73"/>
      <c r="F499" s="73"/>
      <c r="G499" s="242"/>
      <c r="H499" s="75"/>
    </row>
    <row r="500" spans="1:9" s="78" customFormat="1" ht="24.75" customHeight="1">
      <c r="A500" s="65"/>
      <c r="B500" s="65" t="s">
        <v>432</v>
      </c>
      <c r="C500" s="65"/>
      <c r="D500" s="73"/>
      <c r="E500" s="65"/>
      <c r="F500" s="65"/>
      <c r="G500" s="69"/>
      <c r="H500" s="75"/>
      <c r="I500" s="79"/>
    </row>
    <row r="501" spans="1:9" s="81" customFormat="1" ht="25.5" customHeight="1">
      <c r="A501" s="65"/>
      <c r="B501" s="65" t="s">
        <v>441</v>
      </c>
      <c r="C501" s="65"/>
      <c r="D501" s="65"/>
      <c r="E501" s="65"/>
      <c r="F501" s="65"/>
      <c r="G501" s="65"/>
      <c r="H501" s="75"/>
      <c r="I501" s="82"/>
    </row>
    <row r="502" spans="2:8" ht="25.5" customHeight="1">
      <c r="B502" s="65" t="s">
        <v>737</v>
      </c>
      <c r="E502" s="65"/>
      <c r="F502" s="65"/>
      <c r="G502" s="246"/>
      <c r="H502" s="75"/>
    </row>
    <row r="503" spans="2:8" ht="23.25" customHeight="1">
      <c r="B503" s="65" t="s">
        <v>736</v>
      </c>
      <c r="E503" s="65"/>
      <c r="F503" s="65"/>
      <c r="G503" s="78"/>
      <c r="H503" s="75"/>
    </row>
    <row r="504" spans="1:8" ht="23.25" customHeight="1">
      <c r="A504" s="62"/>
      <c r="B504" s="62"/>
      <c r="C504" s="62"/>
      <c r="D504" s="70" t="s">
        <v>253</v>
      </c>
      <c r="E504" s="64" t="s">
        <v>92</v>
      </c>
      <c r="F504" s="63">
        <v>100000</v>
      </c>
      <c r="G504" s="80" t="s">
        <v>6</v>
      </c>
      <c r="H504" s="75"/>
    </row>
    <row r="505" spans="1:8" ht="25.5" customHeight="1">
      <c r="A505" s="62"/>
      <c r="B505" s="62"/>
      <c r="C505" s="62"/>
      <c r="D505" s="69" t="s">
        <v>254</v>
      </c>
      <c r="E505" s="69"/>
      <c r="F505" s="69"/>
      <c r="G505" s="242"/>
      <c r="H505" s="75"/>
    </row>
    <row r="506" spans="1:8" ht="24.75" customHeight="1">
      <c r="A506" s="81"/>
      <c r="B506" s="81"/>
      <c r="C506" s="81"/>
      <c r="D506" s="81" t="s">
        <v>819</v>
      </c>
      <c r="E506" s="81"/>
      <c r="F506" s="81"/>
      <c r="G506" s="78"/>
      <c r="H506" s="75"/>
    </row>
    <row r="507" spans="1:8" ht="24.75" customHeight="1">
      <c r="A507" s="81"/>
      <c r="B507" s="81" t="s">
        <v>435</v>
      </c>
      <c r="C507" s="81"/>
      <c r="D507" s="78"/>
      <c r="E507" s="81"/>
      <c r="F507" s="81"/>
      <c r="G507" s="78"/>
      <c r="H507" s="75"/>
    </row>
    <row r="508" spans="1:8" ht="23.25" customHeight="1">
      <c r="A508" s="81"/>
      <c r="B508" s="81" t="s">
        <v>820</v>
      </c>
      <c r="C508" s="81"/>
      <c r="D508" s="81"/>
      <c r="E508" s="81"/>
      <c r="F508" s="81"/>
      <c r="G508" s="81"/>
      <c r="H508" s="75"/>
    </row>
    <row r="509" spans="1:8" ht="23.25" customHeight="1">
      <c r="A509" s="81"/>
      <c r="B509" s="81"/>
      <c r="C509" s="81"/>
      <c r="D509" s="81"/>
      <c r="E509" s="81"/>
      <c r="F509" s="81"/>
      <c r="G509" s="81"/>
      <c r="H509" s="75"/>
    </row>
    <row r="510" spans="1:8" ht="24">
      <c r="A510" s="81"/>
      <c r="B510" s="62"/>
      <c r="C510" s="62"/>
      <c r="D510" s="70" t="s">
        <v>436</v>
      </c>
      <c r="E510" s="64"/>
      <c r="F510" s="63"/>
      <c r="G510" s="80"/>
      <c r="H510" s="75"/>
    </row>
    <row r="511" spans="1:8" ht="24">
      <c r="A511" s="81"/>
      <c r="B511" s="62"/>
      <c r="C511" s="62"/>
      <c r="D511" s="70"/>
      <c r="E511" s="64" t="s">
        <v>92</v>
      </c>
      <c r="F511" s="63">
        <v>10000</v>
      </c>
      <c r="G511" s="80" t="s">
        <v>6</v>
      </c>
      <c r="H511" s="75"/>
    </row>
    <row r="512" spans="1:8" ht="24">
      <c r="A512" s="81"/>
      <c r="B512" s="62"/>
      <c r="C512" s="62"/>
      <c r="D512" s="69" t="s">
        <v>438</v>
      </c>
      <c r="E512" s="242"/>
      <c r="F512" s="63"/>
      <c r="G512" s="80"/>
      <c r="H512" s="75"/>
    </row>
    <row r="513" spans="1:8" ht="22.5" customHeight="1">
      <c r="A513" s="81"/>
      <c r="B513" s="65" t="s">
        <v>582</v>
      </c>
      <c r="C513" s="62"/>
      <c r="D513" s="70"/>
      <c r="E513" s="242"/>
      <c r="F513" s="63"/>
      <c r="G513" s="64"/>
      <c r="H513" s="75"/>
    </row>
    <row r="514" spans="1:8" ht="24" hidden="1">
      <c r="A514" s="81"/>
      <c r="B514" s="81"/>
      <c r="C514" s="81"/>
      <c r="D514" s="65" t="s">
        <v>58</v>
      </c>
      <c r="E514" s="246"/>
      <c r="F514" s="82"/>
      <c r="G514" s="64"/>
      <c r="H514" s="75"/>
    </row>
    <row r="515" spans="1:9" s="62" customFormat="1" ht="24" hidden="1">
      <c r="A515" s="81"/>
      <c r="B515" s="78"/>
      <c r="C515" s="78"/>
      <c r="D515" s="81" t="s">
        <v>34</v>
      </c>
      <c r="E515" s="78"/>
      <c r="F515" s="78"/>
      <c r="G515" s="64"/>
      <c r="H515" s="75"/>
      <c r="I515" s="63"/>
    </row>
    <row r="516" spans="1:9" s="62" customFormat="1" ht="24" hidden="1">
      <c r="A516" s="81"/>
      <c r="B516" s="78"/>
      <c r="C516" s="78"/>
      <c r="D516" s="78" t="s">
        <v>209</v>
      </c>
      <c r="E516" s="78"/>
      <c r="F516" s="78"/>
      <c r="G516" s="64"/>
      <c r="H516" s="75"/>
      <c r="I516" s="63"/>
    </row>
    <row r="517" spans="1:8" ht="24" hidden="1">
      <c r="A517" s="81"/>
      <c r="B517" s="81" t="s">
        <v>207</v>
      </c>
      <c r="C517" s="81"/>
      <c r="D517" s="78"/>
      <c r="E517" s="81"/>
      <c r="F517" s="81"/>
      <c r="G517" s="64"/>
      <c r="H517" s="75"/>
    </row>
    <row r="518" spans="1:8" ht="24" hidden="1">
      <c r="A518" s="81"/>
      <c r="B518" s="81" t="s">
        <v>208</v>
      </c>
      <c r="C518" s="81"/>
      <c r="D518" s="81"/>
      <c r="E518" s="81"/>
      <c r="F518" s="81"/>
      <c r="G518" s="64"/>
      <c r="H518" s="75"/>
    </row>
    <row r="519" spans="1:8" ht="22.5" customHeight="1" hidden="1">
      <c r="A519" s="81"/>
      <c r="B519" s="81"/>
      <c r="C519" s="81"/>
      <c r="D519" s="81"/>
      <c r="E519" s="246"/>
      <c r="F519" s="82"/>
      <c r="G519" s="64"/>
      <c r="H519" s="75"/>
    </row>
    <row r="520" spans="1:8" ht="22.5" customHeight="1" hidden="1">
      <c r="A520" s="62"/>
      <c r="B520" s="62"/>
      <c r="C520" s="68" t="s">
        <v>94</v>
      </c>
      <c r="D520" s="81"/>
      <c r="E520" s="242" t="s">
        <v>92</v>
      </c>
      <c r="F520" s="63">
        <v>20000</v>
      </c>
      <c r="G520" s="97" t="s">
        <v>6</v>
      </c>
      <c r="H520" s="75"/>
    </row>
    <row r="521" spans="1:8" ht="24">
      <c r="A521" s="81"/>
      <c r="B521" s="81"/>
      <c r="C521" s="81"/>
      <c r="D521" s="81" t="s">
        <v>822</v>
      </c>
      <c r="E521" s="81"/>
      <c r="F521" s="81"/>
      <c r="G521" s="78"/>
      <c r="H521" s="75"/>
    </row>
    <row r="522" spans="1:8" ht="24">
      <c r="A522" s="81"/>
      <c r="B522" s="81" t="s">
        <v>435</v>
      </c>
      <c r="C522" s="81"/>
      <c r="D522" s="78"/>
      <c r="E522" s="81"/>
      <c r="F522" s="81"/>
      <c r="G522" s="78"/>
      <c r="H522" s="75"/>
    </row>
    <row r="523" spans="1:8" ht="24">
      <c r="A523" s="81"/>
      <c r="B523" s="81" t="s">
        <v>821</v>
      </c>
      <c r="C523" s="81"/>
      <c r="D523" s="81"/>
      <c r="E523" s="81"/>
      <c r="F523" s="81"/>
      <c r="G523" s="81"/>
      <c r="H523" s="75"/>
    </row>
    <row r="524" spans="1:8" ht="22.5" customHeight="1">
      <c r="A524" s="62"/>
      <c r="B524" s="62"/>
      <c r="C524" s="68" t="s">
        <v>276</v>
      </c>
      <c r="D524" s="81"/>
      <c r="E524" s="64" t="s">
        <v>92</v>
      </c>
      <c r="F524" s="63">
        <v>20000</v>
      </c>
      <c r="G524" s="80" t="s">
        <v>6</v>
      </c>
      <c r="H524" s="75"/>
    </row>
    <row r="525" spans="1:9" s="87" customFormat="1" ht="26.25">
      <c r="A525" s="65"/>
      <c r="B525" s="65"/>
      <c r="C525" s="65"/>
      <c r="D525" s="65" t="s">
        <v>237</v>
      </c>
      <c r="E525" s="91"/>
      <c r="F525" s="66"/>
      <c r="G525" s="80"/>
      <c r="H525" s="98"/>
      <c r="I525" s="96"/>
    </row>
    <row r="526" spans="1:9" s="87" customFormat="1" ht="26.25">
      <c r="A526" s="65"/>
      <c r="B526" s="65" t="s">
        <v>437</v>
      </c>
      <c r="C526" s="65"/>
      <c r="D526" s="65"/>
      <c r="E526" s="91"/>
      <c r="F526" s="66"/>
      <c r="G526" s="80"/>
      <c r="H526" s="98"/>
      <c r="I526" s="96"/>
    </row>
    <row r="527" spans="1:9" s="62" customFormat="1" ht="24">
      <c r="A527" s="65"/>
      <c r="B527" s="65" t="s">
        <v>583</v>
      </c>
      <c r="C527" s="65"/>
      <c r="D527" s="65"/>
      <c r="E527" s="91"/>
      <c r="F527" s="66"/>
      <c r="G527" s="64"/>
      <c r="H527" s="75"/>
      <c r="I527" s="63"/>
    </row>
    <row r="528" spans="1:9" s="62" customFormat="1" ht="24" hidden="1">
      <c r="A528" s="65"/>
      <c r="B528" s="65"/>
      <c r="C528" s="65"/>
      <c r="D528" s="65"/>
      <c r="E528" s="91"/>
      <c r="F528" s="66"/>
      <c r="G528" s="64"/>
      <c r="H528" s="75"/>
      <c r="I528" s="63"/>
    </row>
    <row r="529" spans="1:9" s="62" customFormat="1" ht="23.25" customHeight="1">
      <c r="A529" s="87"/>
      <c r="B529" s="87" t="s">
        <v>326</v>
      </c>
      <c r="C529" s="87"/>
      <c r="D529" s="65"/>
      <c r="E529" s="244" t="s">
        <v>92</v>
      </c>
      <c r="F529" s="79">
        <f>F530+F533+F535+F537+F540</f>
        <v>100000</v>
      </c>
      <c r="G529" s="80" t="s">
        <v>6</v>
      </c>
      <c r="H529" s="75">
        <f>F529</f>
        <v>100000</v>
      </c>
      <c r="I529" s="63"/>
    </row>
    <row r="530" spans="1:9" s="62" customFormat="1" ht="26.25">
      <c r="A530" s="78"/>
      <c r="B530" s="78"/>
      <c r="C530" s="78" t="s">
        <v>327</v>
      </c>
      <c r="D530" s="87"/>
      <c r="E530" s="80" t="s">
        <v>92</v>
      </c>
      <c r="F530" s="79">
        <v>40000</v>
      </c>
      <c r="G530" s="64" t="s">
        <v>6</v>
      </c>
      <c r="H530" s="75"/>
      <c r="I530" s="63"/>
    </row>
    <row r="531" spans="1:9" s="62" customFormat="1" ht="24">
      <c r="A531" s="81"/>
      <c r="B531" s="81"/>
      <c r="C531" s="81"/>
      <c r="D531" s="81" t="s">
        <v>439</v>
      </c>
      <c r="E531" s="83"/>
      <c r="F531" s="82"/>
      <c r="G531" s="64"/>
      <c r="H531" s="75"/>
      <c r="I531" s="63"/>
    </row>
    <row r="532" spans="1:9" s="62" customFormat="1" ht="24">
      <c r="A532" s="65"/>
      <c r="B532" s="65" t="s">
        <v>440</v>
      </c>
      <c r="C532" s="65"/>
      <c r="D532" s="81"/>
      <c r="E532" s="67"/>
      <c r="F532" s="66"/>
      <c r="G532" s="64"/>
      <c r="H532" s="75"/>
      <c r="I532" s="63"/>
    </row>
    <row r="533" spans="1:7" ht="24">
      <c r="A533" s="62"/>
      <c r="B533" s="62"/>
      <c r="C533" s="70" t="s">
        <v>584</v>
      </c>
      <c r="E533" s="64" t="s">
        <v>92</v>
      </c>
      <c r="F533" s="63">
        <v>10000</v>
      </c>
      <c r="G533" s="64" t="s">
        <v>6</v>
      </c>
    </row>
    <row r="534" spans="3:7" ht="24">
      <c r="C534" s="69"/>
      <c r="D534" s="65" t="s">
        <v>262</v>
      </c>
      <c r="E534" s="67"/>
      <c r="F534" s="65"/>
      <c r="G534" s="64"/>
    </row>
    <row r="535" spans="1:7" ht="24">
      <c r="A535" s="62"/>
      <c r="B535" s="62"/>
      <c r="C535" s="70" t="s">
        <v>585</v>
      </c>
      <c r="E535" s="64" t="s">
        <v>92</v>
      </c>
      <c r="F535" s="63">
        <f>'E คลัง'!L48</f>
        <v>10000</v>
      </c>
      <c r="G535" s="64" t="s">
        <v>6</v>
      </c>
    </row>
    <row r="536" spans="3:7" ht="24">
      <c r="C536" s="69"/>
      <c r="D536" s="69" t="s">
        <v>261</v>
      </c>
      <c r="E536" s="69"/>
      <c r="F536" s="69"/>
      <c r="G536" s="64"/>
    </row>
    <row r="537" spans="1:7" ht="29.25" customHeight="1">
      <c r="A537" s="62"/>
      <c r="B537" s="62"/>
      <c r="C537" s="70" t="s">
        <v>586</v>
      </c>
      <c r="E537" s="247" t="s">
        <v>92</v>
      </c>
      <c r="F537" s="63">
        <v>10000</v>
      </c>
      <c r="G537" s="64" t="s">
        <v>6</v>
      </c>
    </row>
    <row r="538" spans="3:7" ht="24">
      <c r="C538" s="69"/>
      <c r="D538" s="69" t="s">
        <v>412</v>
      </c>
      <c r="E538" s="248"/>
      <c r="G538" s="64"/>
    </row>
    <row r="539" spans="2:7" ht="21" customHeight="1">
      <c r="B539" s="65" t="s">
        <v>413</v>
      </c>
      <c r="C539" s="69"/>
      <c r="D539" s="69"/>
      <c r="E539" s="248"/>
      <c r="G539" s="64"/>
    </row>
    <row r="540" spans="1:7" ht="24">
      <c r="A540" s="62"/>
      <c r="B540" s="62"/>
      <c r="C540" s="70" t="s">
        <v>523</v>
      </c>
      <c r="E540" s="247" t="s">
        <v>92</v>
      </c>
      <c r="F540" s="63">
        <v>30000</v>
      </c>
      <c r="G540" s="64" t="s">
        <v>6</v>
      </c>
    </row>
    <row r="541" spans="3:7" ht="24">
      <c r="C541" s="69"/>
      <c r="D541" s="69" t="s">
        <v>45</v>
      </c>
      <c r="E541" s="259"/>
      <c r="G541" s="64"/>
    </row>
    <row r="542" spans="1:8" ht="24.75" customHeight="1">
      <c r="A542" s="87" t="s">
        <v>89</v>
      </c>
      <c r="B542" s="87"/>
      <c r="C542" s="87"/>
      <c r="E542" s="97" t="s">
        <v>92</v>
      </c>
      <c r="F542" s="96">
        <f>F543</f>
        <v>25200</v>
      </c>
      <c r="G542" s="64" t="s">
        <v>6</v>
      </c>
      <c r="H542" s="76">
        <f>F542</f>
        <v>25200</v>
      </c>
    </row>
    <row r="543" spans="1:7" ht="23.25" customHeight="1">
      <c r="A543" s="62"/>
      <c r="B543" s="62" t="s">
        <v>41</v>
      </c>
      <c r="C543" s="62"/>
      <c r="D543" s="87"/>
      <c r="E543" s="64" t="s">
        <v>92</v>
      </c>
      <c r="F543" s="63">
        <f>F544</f>
        <v>25200</v>
      </c>
      <c r="G543" s="64" t="s">
        <v>6</v>
      </c>
    </row>
    <row r="544" spans="1:8" ht="24.75" customHeight="1">
      <c r="A544" s="359"/>
      <c r="B544" s="359"/>
      <c r="C544" s="298" t="s">
        <v>823</v>
      </c>
      <c r="D544" s="298"/>
      <c r="E544" s="292" t="s">
        <v>92</v>
      </c>
      <c r="F544" s="274">
        <f>F545+F573</f>
        <v>25200</v>
      </c>
      <c r="G544" s="292" t="s">
        <v>6</v>
      </c>
      <c r="H544" s="75"/>
    </row>
    <row r="545" spans="1:8" ht="27.75" customHeight="1">
      <c r="A545" s="359"/>
      <c r="B545" s="359"/>
      <c r="C545" s="359"/>
      <c r="D545" s="298" t="s">
        <v>569</v>
      </c>
      <c r="E545" s="292" t="s">
        <v>92</v>
      </c>
      <c r="F545" s="274">
        <v>22000</v>
      </c>
      <c r="G545" s="292" t="s">
        <v>6</v>
      </c>
      <c r="H545" s="75"/>
    </row>
    <row r="546" spans="1:8" ht="24">
      <c r="A546" s="359"/>
      <c r="B546" s="359"/>
      <c r="C546" s="359"/>
      <c r="D546" s="359" t="s">
        <v>570</v>
      </c>
      <c r="E546" s="275"/>
      <c r="F546" s="276"/>
      <c r="G546" s="325"/>
      <c r="H546" s="75"/>
    </row>
    <row r="547" spans="1:8" ht="24">
      <c r="A547" s="359" t="s">
        <v>517</v>
      </c>
      <c r="B547" s="359"/>
      <c r="C547" s="359"/>
      <c r="D547" s="359"/>
      <c r="E547" s="273"/>
      <c r="F547" s="274"/>
      <c r="G547" s="325"/>
      <c r="H547" s="75"/>
    </row>
    <row r="548" spans="1:8" ht="26.25" customHeight="1">
      <c r="A548" s="359"/>
      <c r="B548" s="359"/>
      <c r="C548" s="359"/>
      <c r="D548" s="359" t="s">
        <v>571</v>
      </c>
      <c r="E548" s="273"/>
      <c r="F548" s="274"/>
      <c r="G548" s="325"/>
      <c r="H548" s="75"/>
    </row>
    <row r="549" spans="1:8" ht="24.75" customHeight="1">
      <c r="A549" s="359"/>
      <c r="B549" s="359"/>
      <c r="C549" s="359"/>
      <c r="D549" s="359" t="s">
        <v>572</v>
      </c>
      <c r="E549" s="273"/>
      <c r="F549" s="274"/>
      <c r="G549" s="325"/>
      <c r="H549" s="75"/>
    </row>
    <row r="550" spans="1:8" ht="26.25" customHeight="1">
      <c r="A550" s="359"/>
      <c r="B550" s="275" t="s">
        <v>794</v>
      </c>
      <c r="C550" s="275"/>
      <c r="D550" s="275"/>
      <c r="E550" s="275"/>
      <c r="F550" s="275"/>
      <c r="G550" s="325"/>
      <c r="H550" s="75"/>
    </row>
    <row r="551" spans="1:8" ht="26.25" customHeight="1">
      <c r="A551" s="359"/>
      <c r="B551" s="359"/>
      <c r="C551" s="359"/>
      <c r="D551" s="359" t="s">
        <v>795</v>
      </c>
      <c r="E551" s="273"/>
      <c r="F551" s="274"/>
      <c r="G551" s="325"/>
      <c r="H551" s="75"/>
    </row>
    <row r="552" spans="1:8" ht="27" customHeight="1">
      <c r="A552" s="359"/>
      <c r="B552" s="359"/>
      <c r="C552" s="359"/>
      <c r="D552" s="359" t="s">
        <v>745</v>
      </c>
      <c r="E552" s="273"/>
      <c r="F552" s="274"/>
      <c r="G552" s="325"/>
      <c r="H552" s="75"/>
    </row>
    <row r="553" spans="1:8" ht="26.25" customHeight="1">
      <c r="A553" s="359"/>
      <c r="B553" s="359"/>
      <c r="C553" s="359"/>
      <c r="D553" s="359" t="s">
        <v>766</v>
      </c>
      <c r="E553" s="273"/>
      <c r="F553" s="274"/>
      <c r="G553" s="325"/>
      <c r="H553" s="75"/>
    </row>
    <row r="554" spans="1:8" ht="24">
      <c r="A554" s="359"/>
      <c r="B554" s="359"/>
      <c r="C554" s="359"/>
      <c r="D554" s="359" t="s">
        <v>578</v>
      </c>
      <c r="E554" s="359"/>
      <c r="F554" s="274"/>
      <c r="G554" s="325"/>
      <c r="H554" s="75"/>
    </row>
    <row r="555" spans="1:8" ht="24">
      <c r="A555" s="359"/>
      <c r="B555" s="359"/>
      <c r="C555" s="359"/>
      <c r="D555" s="359" t="s">
        <v>767</v>
      </c>
      <c r="E555" s="273"/>
      <c r="F555" s="274"/>
      <c r="G555" s="325"/>
      <c r="H555" s="75"/>
    </row>
    <row r="556" spans="1:8" ht="24">
      <c r="A556" s="359"/>
      <c r="B556" s="275" t="s">
        <v>764</v>
      </c>
      <c r="C556" s="275"/>
      <c r="D556" s="275"/>
      <c r="E556" s="275"/>
      <c r="F556" s="275"/>
      <c r="G556" s="325"/>
      <c r="H556" s="75"/>
    </row>
    <row r="557" spans="1:8" ht="24">
      <c r="A557" s="359"/>
      <c r="B557" s="359"/>
      <c r="C557" s="359"/>
      <c r="D557" s="359" t="s">
        <v>763</v>
      </c>
      <c r="E557" s="273"/>
      <c r="F557" s="274"/>
      <c r="G557" s="325"/>
      <c r="H557" s="75"/>
    </row>
    <row r="558" spans="1:8" ht="24">
      <c r="A558" s="359"/>
      <c r="B558" s="359"/>
      <c r="C558" s="359"/>
      <c r="D558" s="359" t="s">
        <v>768</v>
      </c>
      <c r="E558" s="273"/>
      <c r="F558" s="274"/>
      <c r="G558" s="325"/>
      <c r="H558" s="75"/>
    </row>
    <row r="559" spans="1:8" ht="24">
      <c r="A559" s="359"/>
      <c r="B559" s="359" t="s">
        <v>765</v>
      </c>
      <c r="C559" s="359"/>
      <c r="D559" s="359"/>
      <c r="E559" s="273"/>
      <c r="F559" s="274"/>
      <c r="G559" s="325"/>
      <c r="H559" s="75"/>
    </row>
    <row r="560" spans="1:8" ht="24">
      <c r="A560" s="359"/>
      <c r="B560" s="359"/>
      <c r="C560" s="359"/>
      <c r="D560" s="359" t="s">
        <v>757</v>
      </c>
      <c r="E560" s="273"/>
      <c r="F560" s="274"/>
      <c r="G560" s="325"/>
      <c r="H560" s="75"/>
    </row>
    <row r="561" spans="1:8" ht="24">
      <c r="A561" s="359"/>
      <c r="B561" s="359"/>
      <c r="C561" s="359"/>
      <c r="D561" s="359" t="s">
        <v>573</v>
      </c>
      <c r="E561" s="273"/>
      <c r="F561" s="274"/>
      <c r="G561" s="325"/>
      <c r="H561" s="75"/>
    </row>
    <row r="562" spans="1:8" ht="24">
      <c r="A562" s="359"/>
      <c r="B562" s="359" t="s">
        <v>579</v>
      </c>
      <c r="C562" s="359"/>
      <c r="D562" s="359"/>
      <c r="E562" s="273"/>
      <c r="F562" s="274"/>
      <c r="G562" s="325"/>
      <c r="H562" s="75"/>
    </row>
    <row r="563" spans="1:8" ht="24">
      <c r="A563" s="359"/>
      <c r="B563" s="359"/>
      <c r="C563" s="359"/>
      <c r="D563" s="359" t="s">
        <v>574</v>
      </c>
      <c r="E563" s="273"/>
      <c r="F563" s="274"/>
      <c r="G563" s="325"/>
      <c r="H563" s="75"/>
    </row>
    <row r="564" spans="1:8" ht="24">
      <c r="A564" s="359"/>
      <c r="B564" s="359"/>
      <c r="C564" s="359"/>
      <c r="D564" s="359" t="s">
        <v>575</v>
      </c>
      <c r="E564" s="273"/>
      <c r="F564" s="274"/>
      <c r="G564" s="325"/>
      <c r="H564" s="75"/>
    </row>
    <row r="565" spans="1:8" ht="24">
      <c r="A565" s="359"/>
      <c r="B565" s="359" t="s">
        <v>581</v>
      </c>
      <c r="C565" s="359"/>
      <c r="D565" s="359"/>
      <c r="E565" s="273"/>
      <c r="F565" s="274"/>
      <c r="G565" s="325"/>
      <c r="H565" s="75"/>
    </row>
    <row r="566" spans="1:8" ht="24">
      <c r="A566" s="359"/>
      <c r="B566" s="359"/>
      <c r="C566" s="359"/>
      <c r="D566" s="359" t="s">
        <v>576</v>
      </c>
      <c r="E566" s="273"/>
      <c r="F566" s="274"/>
      <c r="G566" s="325"/>
      <c r="H566" s="75"/>
    </row>
    <row r="567" spans="1:8" ht="27.75" customHeight="1">
      <c r="A567" s="359"/>
      <c r="B567" s="359"/>
      <c r="C567" s="359"/>
      <c r="D567" s="359" t="s">
        <v>577</v>
      </c>
      <c r="E567" s="273"/>
      <c r="F567" s="274"/>
      <c r="G567" s="325"/>
      <c r="H567" s="75"/>
    </row>
    <row r="568" spans="1:8" ht="25.5" customHeight="1">
      <c r="A568" s="359"/>
      <c r="B568" s="359" t="s">
        <v>580</v>
      </c>
      <c r="C568" s="359"/>
      <c r="D568" s="359"/>
      <c r="E568" s="273"/>
      <c r="F568" s="274"/>
      <c r="G568" s="325"/>
      <c r="H568" s="75"/>
    </row>
    <row r="569" spans="1:8" ht="24">
      <c r="A569" s="359"/>
      <c r="B569" s="359"/>
      <c r="C569" s="359"/>
      <c r="D569" s="359" t="s">
        <v>796</v>
      </c>
      <c r="E569" s="275"/>
      <c r="F569" s="276"/>
      <c r="G569" s="325"/>
      <c r="H569" s="75"/>
    </row>
    <row r="570" spans="1:8" ht="26.25" customHeight="1">
      <c r="A570" s="359"/>
      <c r="B570" s="359" t="s">
        <v>386</v>
      </c>
      <c r="C570" s="359"/>
      <c r="D570" s="359"/>
      <c r="E570" s="275"/>
      <c r="F570" s="276"/>
      <c r="G570" s="325"/>
      <c r="H570" s="75"/>
    </row>
    <row r="571" spans="1:8" ht="25.5" customHeight="1">
      <c r="A571" s="359"/>
      <c r="B571" s="359" t="s">
        <v>419</v>
      </c>
      <c r="C571" s="359"/>
      <c r="D571" s="359"/>
      <c r="E571" s="275"/>
      <c r="F571" s="276"/>
      <c r="G571" s="325"/>
      <c r="H571" s="75"/>
    </row>
    <row r="572" spans="1:8" ht="25.5" customHeight="1">
      <c r="A572" s="359"/>
      <c r="B572" s="359" t="s">
        <v>809</v>
      </c>
      <c r="C572" s="359"/>
      <c r="D572" s="359"/>
      <c r="E572" s="359"/>
      <c r="F572" s="276"/>
      <c r="G572" s="292"/>
      <c r="H572" s="75"/>
    </row>
    <row r="573" spans="1:8" ht="28.5" customHeight="1">
      <c r="A573" s="363"/>
      <c r="B573" s="363"/>
      <c r="C573" s="363"/>
      <c r="D573" s="298" t="s">
        <v>863</v>
      </c>
      <c r="E573" s="292" t="s">
        <v>92</v>
      </c>
      <c r="F573" s="274">
        <v>3200</v>
      </c>
      <c r="G573" s="292" t="s">
        <v>6</v>
      </c>
      <c r="H573" s="75"/>
    </row>
    <row r="574" spans="1:8" ht="27.75" customHeight="1">
      <c r="A574" s="363"/>
      <c r="B574" s="363"/>
      <c r="C574" s="363"/>
      <c r="D574" s="363" t="s">
        <v>856</v>
      </c>
      <c r="E574" s="275"/>
      <c r="F574" s="276"/>
      <c r="G574" s="325"/>
      <c r="H574" s="75"/>
    </row>
    <row r="575" spans="1:8" ht="25.5" customHeight="1">
      <c r="A575" s="363" t="s">
        <v>862</v>
      </c>
      <c r="B575" s="363"/>
      <c r="C575" s="363"/>
      <c r="D575" s="363"/>
      <c r="E575" s="273"/>
      <c r="F575" s="274"/>
      <c r="G575" s="325"/>
      <c r="H575" s="75"/>
    </row>
    <row r="576" s="275" customFormat="1" ht="24">
      <c r="D576" s="273" t="s">
        <v>571</v>
      </c>
    </row>
    <row r="577" spans="3:7" s="275" customFormat="1" ht="24">
      <c r="C577" s="366"/>
      <c r="D577" s="367" t="s">
        <v>858</v>
      </c>
      <c r="E577" s="366"/>
      <c r="F577" s="366"/>
      <c r="G577" s="366"/>
    </row>
    <row r="578" spans="3:7" s="275" customFormat="1" ht="24">
      <c r="C578" s="366"/>
      <c r="D578" s="367" t="s">
        <v>859</v>
      </c>
      <c r="E578" s="366"/>
      <c r="F578" s="366"/>
      <c r="G578" s="366"/>
    </row>
    <row r="579" spans="1:8" ht="24">
      <c r="A579" s="380"/>
      <c r="B579" s="380"/>
      <c r="C579" s="380"/>
      <c r="D579" s="380" t="s">
        <v>796</v>
      </c>
      <c r="E579" s="275"/>
      <c r="F579" s="276"/>
      <c r="G579" s="325"/>
      <c r="H579" s="75"/>
    </row>
    <row r="580" spans="1:8" ht="25.5" customHeight="1">
      <c r="A580" s="380"/>
      <c r="B580" s="380" t="s">
        <v>386</v>
      </c>
      <c r="C580" s="380"/>
      <c r="D580" s="380"/>
      <c r="E580" s="275"/>
      <c r="F580" s="276"/>
      <c r="G580" s="325"/>
      <c r="H580" s="75"/>
    </row>
    <row r="581" spans="1:8" ht="25.5" customHeight="1">
      <c r="A581" s="380"/>
      <c r="B581" s="380" t="s">
        <v>419</v>
      </c>
      <c r="C581" s="380"/>
      <c r="D581" s="380"/>
      <c r="E581" s="275"/>
      <c r="F581" s="276"/>
      <c r="G581" s="325"/>
      <c r="H581" s="75"/>
    </row>
    <row r="582" spans="1:8" ht="26.25" customHeight="1">
      <c r="A582" s="380"/>
      <c r="B582" s="380" t="s">
        <v>809</v>
      </c>
      <c r="C582" s="380"/>
      <c r="D582" s="380"/>
      <c r="E582" s="380"/>
      <c r="F582" s="276"/>
      <c r="G582" s="292"/>
      <c r="H582" s="75"/>
    </row>
    <row r="583" spans="3:7" s="275" customFormat="1" ht="24">
      <c r="C583" s="366"/>
      <c r="D583" s="367"/>
      <c r="E583" s="366"/>
      <c r="F583" s="366"/>
      <c r="G583" s="366"/>
    </row>
    <row r="584" ht="24">
      <c r="H584" s="76"/>
    </row>
    <row r="591" spans="5:6" ht="24">
      <c r="E591" s="242"/>
      <c r="F591" s="63"/>
    </row>
    <row r="592" spans="4:6" ht="24">
      <c r="D592" s="62"/>
      <c r="E592" s="242"/>
      <c r="F592" s="63"/>
    </row>
    <row r="593" spans="4:6" ht="25.5">
      <c r="D593" s="62"/>
      <c r="E593" s="242"/>
      <c r="F593" s="279"/>
    </row>
    <row r="594" ht="24">
      <c r="D594" s="62"/>
    </row>
  </sheetData>
  <sheetProtection/>
  <mergeCells count="124">
    <mergeCell ref="B239:G239"/>
    <mergeCell ref="D240:G240"/>
    <mergeCell ref="B241:G241"/>
    <mergeCell ref="B242:G242"/>
    <mergeCell ref="B243:G243"/>
    <mergeCell ref="D232:G232"/>
    <mergeCell ref="B233:G233"/>
    <mergeCell ref="B234:G234"/>
    <mergeCell ref="B235:G235"/>
    <mergeCell ref="D238:G238"/>
    <mergeCell ref="B216:G216"/>
    <mergeCell ref="D223:G223"/>
    <mergeCell ref="B224:G224"/>
    <mergeCell ref="B225:G225"/>
    <mergeCell ref="B231:G231"/>
    <mergeCell ref="D221:G221"/>
    <mergeCell ref="D203:G203"/>
    <mergeCell ref="B204:G204"/>
    <mergeCell ref="D215:G215"/>
    <mergeCell ref="B206:G206"/>
    <mergeCell ref="B207:G207"/>
    <mergeCell ref="D205:G205"/>
    <mergeCell ref="B180:G180"/>
    <mergeCell ref="B160:G160"/>
    <mergeCell ref="B161:G161"/>
    <mergeCell ref="B165:G165"/>
    <mergeCell ref="B179:G179"/>
    <mergeCell ref="D178:G178"/>
    <mergeCell ref="D164:G164"/>
    <mergeCell ref="D156:G156"/>
    <mergeCell ref="B157:G157"/>
    <mergeCell ref="B158:G158"/>
    <mergeCell ref="B159:G159"/>
    <mergeCell ref="B140:G140"/>
    <mergeCell ref="B141:G141"/>
    <mergeCell ref="B142:G142"/>
    <mergeCell ref="B143:G143"/>
    <mergeCell ref="B144:G144"/>
    <mergeCell ref="B148:G148"/>
    <mergeCell ref="B150:G150"/>
    <mergeCell ref="B130:G130"/>
    <mergeCell ref="B131:G131"/>
    <mergeCell ref="B132:G132"/>
    <mergeCell ref="B133:G133"/>
    <mergeCell ref="B134:G134"/>
    <mergeCell ref="B139:G139"/>
    <mergeCell ref="D147:G147"/>
    <mergeCell ref="D127:G127"/>
    <mergeCell ref="B128:G128"/>
    <mergeCell ref="D129:G129"/>
    <mergeCell ref="B149:G149"/>
    <mergeCell ref="B118:G118"/>
    <mergeCell ref="B119:G119"/>
    <mergeCell ref="B124:G124"/>
    <mergeCell ref="D125:G125"/>
    <mergeCell ref="B116:G116"/>
    <mergeCell ref="B113:G113"/>
    <mergeCell ref="B114:G114"/>
    <mergeCell ref="B115:G115"/>
    <mergeCell ref="B126:G126"/>
    <mergeCell ref="D106:G106"/>
    <mergeCell ref="D117:G117"/>
    <mergeCell ref="B108:G108"/>
    <mergeCell ref="B109:G109"/>
    <mergeCell ref="B110:G110"/>
    <mergeCell ref="B111:G111"/>
    <mergeCell ref="B112:G112"/>
    <mergeCell ref="B67:G67"/>
    <mergeCell ref="B68:G68"/>
    <mergeCell ref="D72:G72"/>
    <mergeCell ref="B93:G93"/>
    <mergeCell ref="B94:G94"/>
    <mergeCell ref="D98:G98"/>
    <mergeCell ref="D103:G103"/>
    <mergeCell ref="D257:G257"/>
    <mergeCell ref="B43:G43"/>
    <mergeCell ref="B44:G44"/>
    <mergeCell ref="B45:G45"/>
    <mergeCell ref="D53:G53"/>
    <mergeCell ref="C47:D47"/>
    <mergeCell ref="B107:G107"/>
    <mergeCell ref="B55:G55"/>
    <mergeCell ref="B56:G56"/>
    <mergeCell ref="B57:G57"/>
    <mergeCell ref="D30:G30"/>
    <mergeCell ref="B31:G31"/>
    <mergeCell ref="B32:G32"/>
    <mergeCell ref="B33:G33"/>
    <mergeCell ref="B69:G69"/>
    <mergeCell ref="D41:G41"/>
    <mergeCell ref="B42:G42"/>
    <mergeCell ref="D36:G36"/>
    <mergeCell ref="D65:G65"/>
    <mergeCell ref="B66:G66"/>
    <mergeCell ref="A1:G1"/>
    <mergeCell ref="A3:G3"/>
    <mergeCell ref="A4:G4"/>
    <mergeCell ref="A5:G5"/>
    <mergeCell ref="A7:G7"/>
    <mergeCell ref="D17:G17"/>
    <mergeCell ref="B18:G18"/>
    <mergeCell ref="B34:G34"/>
    <mergeCell ref="D298:G298"/>
    <mergeCell ref="A2:G2"/>
    <mergeCell ref="A6:G6"/>
    <mergeCell ref="B54:G54"/>
    <mergeCell ref="B19:G19"/>
    <mergeCell ref="B20:G20"/>
    <mergeCell ref="B21:G21"/>
    <mergeCell ref="D24:G24"/>
    <mergeCell ref="D475:G475"/>
    <mergeCell ref="B476:G476"/>
    <mergeCell ref="B477:G477"/>
    <mergeCell ref="B478:G478"/>
    <mergeCell ref="B479:G479"/>
    <mergeCell ref="B480:G480"/>
    <mergeCell ref="B487:G487"/>
    <mergeCell ref="B488:G488"/>
    <mergeCell ref="B481:G481"/>
    <mergeCell ref="B482:G482"/>
    <mergeCell ref="B483:G483"/>
    <mergeCell ref="B484:G484"/>
    <mergeCell ref="B485:G485"/>
    <mergeCell ref="D486:G486"/>
  </mergeCells>
  <printOptions/>
  <pageMargins left="0.96875" right="0.2362204724409449" top="0.984251968503937" bottom="0.8267716535433072" header="0.5118110236220472" footer="0.5118110236220472"/>
  <pageSetup firstPageNumber="18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P188"/>
  <sheetViews>
    <sheetView view="pageBreakPreview" zoomScale="115" zoomScaleSheetLayoutView="115" zoomScalePageLayoutView="0" workbookViewId="0" topLeftCell="A50">
      <selection activeCell="I44" sqref="I44"/>
    </sheetView>
  </sheetViews>
  <sheetFormatPr defaultColWidth="9.140625" defaultRowHeight="12.75"/>
  <cols>
    <col min="1" max="1" width="3.421875" style="1" customWidth="1"/>
    <col min="2" max="2" width="3.7109375" style="1" customWidth="1"/>
    <col min="3" max="5" width="9.140625" style="1" customWidth="1"/>
    <col min="6" max="6" width="15.57421875" style="1" bestFit="1" customWidth="1"/>
    <col min="7" max="7" width="9.00390625" style="3" bestFit="1" customWidth="1"/>
    <col min="8" max="8" width="10.28125" style="3" bestFit="1" customWidth="1"/>
    <col min="9" max="9" width="11.140625" style="27" customWidth="1"/>
    <col min="10" max="10" width="9.8515625" style="3" bestFit="1" customWidth="1"/>
    <col min="11" max="11" width="15.7109375" style="210" bestFit="1" customWidth="1"/>
    <col min="12" max="12" width="7.7109375" style="210" bestFit="1" customWidth="1"/>
    <col min="13" max="16" width="10.7109375" style="38" customWidth="1"/>
    <col min="17" max="17" width="10.7109375" style="1" customWidth="1"/>
    <col min="18" max="16384" width="9.140625" style="1" customWidth="1"/>
  </cols>
  <sheetData>
    <row r="1" spans="3:16" ht="23.25">
      <c r="C1" s="2"/>
      <c r="F1" s="15" t="s">
        <v>204</v>
      </c>
      <c r="K1" s="233" t="s">
        <v>137</v>
      </c>
      <c r="L1" s="233"/>
      <c r="M1" s="448"/>
      <c r="N1" s="448"/>
      <c r="O1" s="448"/>
      <c r="P1" s="448"/>
    </row>
    <row r="2" spans="1:16" s="2" customFormat="1" ht="23.25">
      <c r="A2" s="5"/>
      <c r="B2" s="6"/>
      <c r="C2" s="12"/>
      <c r="D2" s="6"/>
      <c r="E2" s="6" t="s">
        <v>136</v>
      </c>
      <c r="F2" s="6"/>
      <c r="G2" s="30"/>
      <c r="H2" s="30"/>
      <c r="I2" s="28" t="s">
        <v>125</v>
      </c>
      <c r="J2" s="13" t="s">
        <v>32</v>
      </c>
      <c r="K2" s="226">
        <f>K4+K26+K32+K44+K54</f>
        <v>1270940</v>
      </c>
      <c r="L2" s="215"/>
      <c r="M2" s="38"/>
      <c r="N2" s="38"/>
      <c r="O2" s="38"/>
      <c r="P2" s="38"/>
    </row>
    <row r="3" spans="1:12" ht="23.25">
      <c r="A3" s="154" t="s">
        <v>40</v>
      </c>
      <c r="B3" s="4"/>
      <c r="C3" s="4"/>
      <c r="D3" s="4"/>
      <c r="E3" s="4"/>
      <c r="F3" s="4"/>
      <c r="G3" s="155"/>
      <c r="H3" s="156"/>
      <c r="I3" s="157">
        <f>I4+I25+I53</f>
        <v>1270940</v>
      </c>
      <c r="J3" s="156"/>
      <c r="K3" s="216"/>
      <c r="L3" s="216"/>
    </row>
    <row r="4" spans="1:12" ht="23.25">
      <c r="A4" s="152" t="s">
        <v>39</v>
      </c>
      <c r="B4" s="164"/>
      <c r="C4" s="164"/>
      <c r="D4" s="164">
        <v>520000</v>
      </c>
      <c r="E4" s="164"/>
      <c r="F4" s="164"/>
      <c r="G4" s="165"/>
      <c r="H4" s="166"/>
      <c r="I4" s="167">
        <f>I5</f>
        <v>892740</v>
      </c>
      <c r="J4" s="166"/>
      <c r="K4" s="227">
        <f>I4</f>
        <v>892740</v>
      </c>
      <c r="L4" s="203"/>
    </row>
    <row r="5" spans="1:16" s="22" customFormat="1" ht="23.25" hidden="1">
      <c r="A5" s="158"/>
      <c r="B5" s="159" t="s">
        <v>33</v>
      </c>
      <c r="C5" s="160"/>
      <c r="D5" s="160"/>
      <c r="E5" s="160"/>
      <c r="F5" s="160"/>
      <c r="G5" s="161"/>
      <c r="H5" s="162"/>
      <c r="I5" s="163">
        <f>I6</f>
        <v>892740</v>
      </c>
      <c r="J5" s="162"/>
      <c r="K5" s="217">
        <f>SUM(L8:L14)</f>
        <v>656820</v>
      </c>
      <c r="L5" s="218"/>
      <c r="M5" s="38"/>
      <c r="N5" s="38"/>
      <c r="O5" s="38"/>
      <c r="P5" s="38"/>
    </row>
    <row r="6" spans="1:12" ht="23.25">
      <c r="A6" s="11"/>
      <c r="B6" s="46"/>
      <c r="C6" s="46" t="s">
        <v>144</v>
      </c>
      <c r="D6" s="9"/>
      <c r="E6" s="9"/>
      <c r="F6" s="9"/>
      <c r="G6" s="34"/>
      <c r="H6" s="17"/>
      <c r="I6" s="18">
        <f>SUM(I7:I23)</f>
        <v>892740</v>
      </c>
      <c r="J6" s="17"/>
      <c r="K6" s="206"/>
      <c r="L6" s="206"/>
    </row>
    <row r="7" spans="1:12" ht="23.25">
      <c r="A7" s="11"/>
      <c r="B7" s="9"/>
      <c r="C7" s="46" t="s">
        <v>145</v>
      </c>
      <c r="D7" s="9"/>
      <c r="E7" s="9"/>
      <c r="F7" s="9"/>
      <c r="G7" s="200">
        <f>I7+I18</f>
        <v>767340</v>
      </c>
      <c r="H7" s="135"/>
      <c r="I7" s="17">
        <f>SUM(J8:J11)</f>
        <v>616380</v>
      </c>
      <c r="J7" s="17"/>
      <c r="K7" s="206"/>
      <c r="L7" s="206"/>
    </row>
    <row r="8" spans="1:12" ht="23.25">
      <c r="A8" s="11"/>
      <c r="B8" s="9"/>
      <c r="C8" s="9">
        <v>1</v>
      </c>
      <c r="D8" s="9" t="s">
        <v>126</v>
      </c>
      <c r="E8" s="9"/>
      <c r="F8" s="9"/>
      <c r="G8" s="34">
        <v>23820</v>
      </c>
      <c r="H8" s="17">
        <v>0</v>
      </c>
      <c r="I8" s="17"/>
      <c r="J8" s="17">
        <f>(G8+H8)*12</f>
        <v>285840</v>
      </c>
      <c r="K8" s="206" t="s">
        <v>55</v>
      </c>
      <c r="L8" s="206">
        <f>J8</f>
        <v>285840</v>
      </c>
    </row>
    <row r="9" spans="1:12" ht="23.25">
      <c r="A9" s="11"/>
      <c r="B9" s="9"/>
      <c r="C9" s="9">
        <v>2</v>
      </c>
      <c r="D9" s="9" t="s">
        <v>168</v>
      </c>
      <c r="E9" s="9"/>
      <c r="F9" s="9"/>
      <c r="G9" s="34">
        <v>8045</v>
      </c>
      <c r="H9" s="17">
        <v>0</v>
      </c>
      <c r="I9" s="17"/>
      <c r="J9" s="17">
        <f>(G9+H9)*12</f>
        <v>96540</v>
      </c>
      <c r="K9" s="206" t="s">
        <v>55</v>
      </c>
      <c r="L9" s="206">
        <f>J9</f>
        <v>96540</v>
      </c>
    </row>
    <row r="10" spans="1:12" ht="23.25">
      <c r="A10" s="11"/>
      <c r="B10" s="9"/>
      <c r="C10" s="9">
        <v>3</v>
      </c>
      <c r="D10" s="9" t="s">
        <v>169</v>
      </c>
      <c r="E10" s="9"/>
      <c r="F10" s="9"/>
      <c r="G10" s="34">
        <v>10700</v>
      </c>
      <c r="H10" s="17">
        <v>0</v>
      </c>
      <c r="I10" s="17"/>
      <c r="J10" s="17">
        <f>(G10+H10)*12</f>
        <v>128400</v>
      </c>
      <c r="K10" s="206" t="s">
        <v>55</v>
      </c>
      <c r="L10" s="206">
        <f>J10</f>
        <v>128400</v>
      </c>
    </row>
    <row r="11" spans="1:12" ht="23.25">
      <c r="A11" s="11"/>
      <c r="B11" s="9"/>
      <c r="C11" s="9">
        <v>4</v>
      </c>
      <c r="D11" s="9" t="s">
        <v>170</v>
      </c>
      <c r="E11" s="9"/>
      <c r="F11" s="9"/>
      <c r="G11" s="34">
        <v>8800</v>
      </c>
      <c r="H11" s="17">
        <v>0</v>
      </c>
      <c r="I11" s="17"/>
      <c r="J11" s="17">
        <f>(G11+H11)*12</f>
        <v>105600</v>
      </c>
      <c r="K11" s="206" t="s">
        <v>55</v>
      </c>
      <c r="L11" s="206">
        <f>J11</f>
        <v>105600</v>
      </c>
    </row>
    <row r="12" spans="1:12" ht="23.25">
      <c r="A12" s="11"/>
      <c r="B12" s="9"/>
      <c r="C12" s="46" t="s">
        <v>139</v>
      </c>
      <c r="D12" s="45"/>
      <c r="E12" s="45"/>
      <c r="F12" s="45"/>
      <c r="G12" s="45" t="s">
        <v>171</v>
      </c>
      <c r="H12" s="43" t="s">
        <v>167</v>
      </c>
      <c r="I12" s="18">
        <f>SUM(J13:J15)</f>
        <v>60360</v>
      </c>
      <c r="J12" s="17"/>
      <c r="K12" s="206"/>
      <c r="L12" s="206"/>
    </row>
    <row r="13" spans="1:12" ht="23.25">
      <c r="A13" s="11"/>
      <c r="B13" s="9"/>
      <c r="C13" s="9">
        <v>1</v>
      </c>
      <c r="D13" s="9" t="s">
        <v>115</v>
      </c>
      <c r="E13" s="9"/>
      <c r="F13" s="9"/>
      <c r="G13" s="34">
        <v>1500</v>
      </c>
      <c r="H13" s="17">
        <v>210</v>
      </c>
      <c r="I13" s="17"/>
      <c r="J13" s="17">
        <f>(G13+H13)*12</f>
        <v>20520</v>
      </c>
      <c r="K13" s="206" t="s">
        <v>55</v>
      </c>
      <c r="L13" s="206">
        <f>J13</f>
        <v>20520</v>
      </c>
    </row>
    <row r="14" spans="1:12" ht="23.25">
      <c r="A14" s="11"/>
      <c r="B14" s="9"/>
      <c r="C14" s="9">
        <v>2</v>
      </c>
      <c r="D14" s="9" t="s">
        <v>169</v>
      </c>
      <c r="E14" s="9"/>
      <c r="F14" s="9"/>
      <c r="G14" s="34">
        <v>1500</v>
      </c>
      <c r="H14" s="17">
        <v>160</v>
      </c>
      <c r="I14" s="17"/>
      <c r="J14" s="17">
        <f>(G14+H14)*12</f>
        <v>19920</v>
      </c>
      <c r="K14" s="206" t="s">
        <v>55</v>
      </c>
      <c r="L14" s="206">
        <f>J14</f>
        <v>19920</v>
      </c>
    </row>
    <row r="15" spans="1:12" ht="23.25">
      <c r="A15" s="11"/>
      <c r="B15" s="9"/>
      <c r="C15" s="9">
        <v>3</v>
      </c>
      <c r="D15" s="9" t="s">
        <v>168</v>
      </c>
      <c r="E15" s="9"/>
      <c r="F15" s="9"/>
      <c r="G15" s="34">
        <v>1500</v>
      </c>
      <c r="H15" s="17">
        <v>160</v>
      </c>
      <c r="I15" s="17"/>
      <c r="J15" s="17">
        <f>(G15+H15)*12</f>
        <v>19920</v>
      </c>
      <c r="K15" s="206" t="s">
        <v>55</v>
      </c>
      <c r="L15" s="206">
        <f>J15</f>
        <v>19920</v>
      </c>
    </row>
    <row r="16" spans="1:12" ht="23.25">
      <c r="A16" s="24"/>
      <c r="B16" s="25"/>
      <c r="C16" s="25"/>
      <c r="D16" s="25"/>
      <c r="E16" s="25"/>
      <c r="F16" s="25"/>
      <c r="G16" s="136"/>
      <c r="H16" s="26"/>
      <c r="I16" s="26"/>
      <c r="J16" s="26"/>
      <c r="K16" s="219"/>
      <c r="L16" s="219"/>
    </row>
    <row r="17" spans="1:16" s="2" customFormat="1" ht="23.25">
      <c r="A17" s="5"/>
      <c r="B17" s="6"/>
      <c r="C17" s="12"/>
      <c r="D17" s="6"/>
      <c r="E17" s="6" t="s">
        <v>73</v>
      </c>
      <c r="F17" s="6"/>
      <c r="G17" s="30"/>
      <c r="H17" s="30"/>
      <c r="I17" s="201" t="s">
        <v>125</v>
      </c>
      <c r="J17" s="13" t="s">
        <v>32</v>
      </c>
      <c r="K17" s="214"/>
      <c r="L17" s="215"/>
      <c r="M17" s="38"/>
      <c r="N17" s="38"/>
      <c r="O17" s="38"/>
      <c r="P17" s="38"/>
    </row>
    <row r="18" spans="1:12" ht="23.25">
      <c r="A18" s="31"/>
      <c r="B18" s="7"/>
      <c r="C18" s="47" t="s">
        <v>13</v>
      </c>
      <c r="D18" s="44"/>
      <c r="E18" s="44"/>
      <c r="F18" s="44"/>
      <c r="G18" s="44"/>
      <c r="H18" s="137"/>
      <c r="I18" s="16">
        <f>SUM(J20:J21)</f>
        <v>150960</v>
      </c>
      <c r="J18" s="16"/>
      <c r="K18" s="220"/>
      <c r="L18" s="220"/>
    </row>
    <row r="19" spans="1:12" ht="23.25">
      <c r="A19" s="158"/>
      <c r="B19" s="160"/>
      <c r="C19" s="159">
        <v>1</v>
      </c>
      <c r="D19" s="178" t="s">
        <v>201</v>
      </c>
      <c r="E19" s="178"/>
      <c r="F19" s="178"/>
      <c r="G19" s="178"/>
      <c r="H19" s="263"/>
      <c r="I19" s="151"/>
      <c r="J19" s="151"/>
      <c r="K19" s="218"/>
      <c r="L19" s="218"/>
    </row>
    <row r="20" spans="1:12" ht="23.25">
      <c r="A20" s="11"/>
      <c r="B20" s="9"/>
      <c r="C20" s="9">
        <v>1</v>
      </c>
      <c r="D20" s="9" t="s">
        <v>182</v>
      </c>
      <c r="E20" s="9"/>
      <c r="F20" s="9"/>
      <c r="G20" s="34">
        <v>6530</v>
      </c>
      <c r="H20" s="17"/>
      <c r="I20" s="17"/>
      <c r="J20" s="17">
        <f>G20*12</f>
        <v>78360</v>
      </c>
      <c r="K20" s="206" t="s">
        <v>55</v>
      </c>
      <c r="L20" s="206">
        <f>J20</f>
        <v>78360</v>
      </c>
    </row>
    <row r="21" spans="1:12" ht="23.25">
      <c r="A21" s="11"/>
      <c r="B21" s="9"/>
      <c r="C21" s="9">
        <v>2</v>
      </c>
      <c r="D21" s="9" t="s">
        <v>168</v>
      </c>
      <c r="E21" s="9"/>
      <c r="F21" s="9"/>
      <c r="G21" s="34">
        <v>6050</v>
      </c>
      <c r="H21" s="17"/>
      <c r="I21" s="17"/>
      <c r="J21" s="17">
        <f>G21*12</f>
        <v>72600</v>
      </c>
      <c r="K21" s="206"/>
      <c r="L21" s="206">
        <f>J21</f>
        <v>72600</v>
      </c>
    </row>
    <row r="22" spans="1:12" ht="23.25">
      <c r="A22" s="11"/>
      <c r="B22" s="9"/>
      <c r="C22" s="46" t="s">
        <v>14</v>
      </c>
      <c r="D22" s="9"/>
      <c r="E22" s="9"/>
      <c r="F22" s="9"/>
      <c r="G22" s="34"/>
      <c r="H22" s="17"/>
      <c r="I22" s="17">
        <f>SUM(J23:J24)</f>
        <v>65040</v>
      </c>
      <c r="J22" s="17"/>
      <c r="K22" s="206"/>
      <c r="L22" s="206"/>
    </row>
    <row r="23" spans="1:12" ht="23.25">
      <c r="A23" s="11"/>
      <c r="B23" s="9"/>
      <c r="C23" s="9">
        <v>1</v>
      </c>
      <c r="D23" s="9" t="s">
        <v>182</v>
      </c>
      <c r="E23" s="9"/>
      <c r="F23" s="9"/>
      <c r="G23" s="34">
        <f>9000-G20</f>
        <v>2470</v>
      </c>
      <c r="H23" s="17"/>
      <c r="I23" s="18"/>
      <c r="J23" s="17">
        <f>G23*12</f>
        <v>29640</v>
      </c>
      <c r="K23" s="206" t="s">
        <v>55</v>
      </c>
      <c r="L23" s="206">
        <f>J23</f>
        <v>29640</v>
      </c>
    </row>
    <row r="24" spans="1:12" ht="23.25">
      <c r="A24" s="142"/>
      <c r="B24" s="143"/>
      <c r="C24" s="143">
        <v>2</v>
      </c>
      <c r="D24" s="143" t="s">
        <v>168</v>
      </c>
      <c r="E24" s="143"/>
      <c r="F24" s="143"/>
      <c r="G24" s="176">
        <f>9000-G21</f>
        <v>2950</v>
      </c>
      <c r="H24" s="146"/>
      <c r="I24" s="171"/>
      <c r="J24" s="146">
        <f>G24*12</f>
        <v>35400</v>
      </c>
      <c r="K24" s="224"/>
      <c r="L24" s="224">
        <f>J24</f>
        <v>35400</v>
      </c>
    </row>
    <row r="25" spans="1:16" s="22" customFormat="1" ht="23.25">
      <c r="A25" s="152" t="s">
        <v>140</v>
      </c>
      <c r="B25" s="153"/>
      <c r="C25" s="153"/>
      <c r="D25" s="164"/>
      <c r="E25" s="164"/>
      <c r="F25" s="164"/>
      <c r="G25" s="165"/>
      <c r="H25" s="166"/>
      <c r="I25" s="169">
        <f>I26+I32+I44+I51</f>
        <v>353200</v>
      </c>
      <c r="J25" s="170"/>
      <c r="K25" s="177"/>
      <c r="L25" s="203"/>
      <c r="M25" s="38"/>
      <c r="N25" s="38"/>
      <c r="O25" s="38"/>
      <c r="P25" s="38"/>
    </row>
    <row r="26" spans="1:12" ht="23.25">
      <c r="A26" s="158"/>
      <c r="B26" s="159" t="s">
        <v>141</v>
      </c>
      <c r="C26" s="160"/>
      <c r="D26" s="160"/>
      <c r="E26" s="160"/>
      <c r="F26" s="160"/>
      <c r="G26" s="168"/>
      <c r="H26" s="151"/>
      <c r="I26" s="150">
        <f>SUM(J27:J31)</f>
        <v>130200</v>
      </c>
      <c r="J26" s="151"/>
      <c r="K26" s="228">
        <f>SUM(L27:L31)</f>
        <v>130200</v>
      </c>
      <c r="L26" s="218"/>
    </row>
    <row r="27" spans="1:12" ht="23.25">
      <c r="A27" s="11"/>
      <c r="B27" s="9"/>
      <c r="C27" s="45" t="s">
        <v>15</v>
      </c>
      <c r="D27" s="9"/>
      <c r="E27" s="9"/>
      <c r="F27" s="9"/>
      <c r="G27" s="34"/>
      <c r="H27" s="17"/>
      <c r="I27" s="18"/>
      <c r="J27" s="17">
        <v>30000</v>
      </c>
      <c r="K27" s="206"/>
      <c r="L27" s="206">
        <f>J27</f>
        <v>30000</v>
      </c>
    </row>
    <row r="28" spans="1:12" ht="23.25">
      <c r="A28" s="11"/>
      <c r="B28" s="9"/>
      <c r="C28" s="45" t="s">
        <v>16</v>
      </c>
      <c r="D28" s="9"/>
      <c r="E28" s="9"/>
      <c r="F28" s="9"/>
      <c r="G28" s="34"/>
      <c r="H28" s="17"/>
      <c r="I28" s="18"/>
      <c r="J28" s="17">
        <v>55200</v>
      </c>
      <c r="K28" s="206"/>
      <c r="L28" s="206">
        <f>J28</f>
        <v>55200</v>
      </c>
    </row>
    <row r="29" spans="1:12" ht="23.25">
      <c r="A29" s="11"/>
      <c r="B29" s="9"/>
      <c r="C29" s="45" t="s">
        <v>17</v>
      </c>
      <c r="D29" s="9"/>
      <c r="E29" s="9"/>
      <c r="F29" s="9"/>
      <c r="G29" s="34"/>
      <c r="H29" s="17"/>
      <c r="I29" s="18"/>
      <c r="J29" s="52">
        <v>5000</v>
      </c>
      <c r="K29" s="206"/>
      <c r="L29" s="206">
        <f>J29</f>
        <v>5000</v>
      </c>
    </row>
    <row r="30" spans="1:12" ht="23.25">
      <c r="A30" s="11"/>
      <c r="B30" s="9"/>
      <c r="C30" s="45" t="s">
        <v>117</v>
      </c>
      <c r="D30" s="9"/>
      <c r="E30" s="9"/>
      <c r="F30" s="9"/>
      <c r="G30" s="34"/>
      <c r="H30" s="17"/>
      <c r="I30" s="18"/>
      <c r="J30" s="52">
        <v>30000</v>
      </c>
      <c r="K30" s="206"/>
      <c r="L30" s="206">
        <f>J30</f>
        <v>30000</v>
      </c>
    </row>
    <row r="31" spans="1:12" ht="23.25">
      <c r="A31" s="11"/>
      <c r="B31" s="9"/>
      <c r="C31" s="9" t="s">
        <v>155</v>
      </c>
      <c r="D31" s="9"/>
      <c r="E31" s="9"/>
      <c r="F31" s="9"/>
      <c r="G31" s="34"/>
      <c r="H31" s="17"/>
      <c r="I31" s="18"/>
      <c r="J31" s="52">
        <v>10000</v>
      </c>
      <c r="K31" s="206"/>
      <c r="L31" s="206">
        <f>J31</f>
        <v>10000</v>
      </c>
    </row>
    <row r="32" spans="1:12" ht="23.25">
      <c r="A32" s="11"/>
      <c r="B32" s="46" t="s">
        <v>82</v>
      </c>
      <c r="C32" s="9"/>
      <c r="D32" s="9"/>
      <c r="E32" s="9"/>
      <c r="F32" s="9"/>
      <c r="G32" s="34"/>
      <c r="H32" s="17"/>
      <c r="I32" s="18">
        <f>SUM(I33:I39)</f>
        <v>145000</v>
      </c>
      <c r="J32" s="52"/>
      <c r="K32" s="229">
        <f>SUM(L33:L41)</f>
        <v>145000</v>
      </c>
      <c r="L32" s="206"/>
    </row>
    <row r="33" spans="1:12" ht="23.25">
      <c r="A33" s="8"/>
      <c r="B33" s="10"/>
      <c r="C33" s="46" t="s">
        <v>83</v>
      </c>
      <c r="D33" s="10"/>
      <c r="E33" s="10"/>
      <c r="F33" s="10"/>
      <c r="G33" s="34"/>
      <c r="H33" s="17"/>
      <c r="I33" s="18">
        <f>J33</f>
        <v>50000</v>
      </c>
      <c r="J33" s="52">
        <v>50000</v>
      </c>
      <c r="K33" s="206"/>
      <c r="L33" s="206">
        <f>J33</f>
        <v>50000</v>
      </c>
    </row>
    <row r="34" spans="1:16" ht="23.25">
      <c r="A34" s="11"/>
      <c r="B34" s="9"/>
      <c r="C34" s="46" t="s">
        <v>50</v>
      </c>
      <c r="D34" s="46"/>
      <c r="E34" s="46"/>
      <c r="F34" s="46"/>
      <c r="G34" s="46"/>
      <c r="H34" s="138"/>
      <c r="I34" s="18">
        <f>SUM(J36:J38)</f>
        <v>80000</v>
      </c>
      <c r="J34" s="17"/>
      <c r="K34" s="206"/>
      <c r="L34" s="206"/>
      <c r="M34" s="40"/>
      <c r="N34" s="40"/>
      <c r="O34" s="40"/>
      <c r="P34" s="40"/>
    </row>
    <row r="35" spans="1:16" ht="23.25">
      <c r="A35" s="11"/>
      <c r="B35" s="9"/>
      <c r="C35" s="46" t="s">
        <v>90</v>
      </c>
      <c r="D35" s="46"/>
      <c r="E35" s="46"/>
      <c r="F35" s="46"/>
      <c r="G35" s="46"/>
      <c r="H35" s="138"/>
      <c r="I35" s="18"/>
      <c r="J35" s="17"/>
      <c r="K35" s="206"/>
      <c r="L35" s="206"/>
      <c r="M35" s="40"/>
      <c r="N35" s="40"/>
      <c r="O35" s="40"/>
      <c r="P35" s="40"/>
    </row>
    <row r="36" spans="1:12" ht="23.25">
      <c r="A36" s="11"/>
      <c r="B36" s="9"/>
      <c r="C36" s="9" t="s">
        <v>118</v>
      </c>
      <c r="D36" s="9"/>
      <c r="E36" s="9"/>
      <c r="F36" s="9"/>
      <c r="G36" s="34"/>
      <c r="H36" s="17"/>
      <c r="I36" s="18"/>
      <c r="J36" s="17">
        <v>40000</v>
      </c>
      <c r="K36" s="206"/>
      <c r="L36" s="206">
        <f>J36</f>
        <v>40000</v>
      </c>
    </row>
    <row r="37" spans="1:12" ht="23.25">
      <c r="A37" s="11"/>
      <c r="B37" s="9"/>
      <c r="C37" s="9" t="s">
        <v>84</v>
      </c>
      <c r="D37" s="9"/>
      <c r="E37" s="9"/>
      <c r="F37" s="9"/>
      <c r="G37" s="34"/>
      <c r="H37" s="17"/>
      <c r="I37" s="18"/>
      <c r="J37" s="17">
        <v>30000</v>
      </c>
      <c r="K37" s="206"/>
      <c r="L37" s="206">
        <f>J37</f>
        <v>30000</v>
      </c>
    </row>
    <row r="38" spans="1:12" ht="23.25">
      <c r="A38" s="11"/>
      <c r="B38" s="9"/>
      <c r="C38" s="9" t="s">
        <v>200</v>
      </c>
      <c r="D38" s="9"/>
      <c r="E38" s="9"/>
      <c r="F38" s="9"/>
      <c r="G38" s="34"/>
      <c r="H38" s="17"/>
      <c r="I38" s="18"/>
      <c r="J38" s="17">
        <v>10000</v>
      </c>
      <c r="K38" s="206"/>
      <c r="L38" s="206">
        <f>J38</f>
        <v>10000</v>
      </c>
    </row>
    <row r="39" spans="1:16" s="57" customFormat="1" ht="23.25">
      <c r="A39" s="56"/>
      <c r="B39" s="48"/>
      <c r="C39" s="48" t="s">
        <v>51</v>
      </c>
      <c r="D39" s="48"/>
      <c r="E39" s="48"/>
      <c r="F39" s="48"/>
      <c r="G39" s="48"/>
      <c r="H39" s="105"/>
      <c r="I39" s="51">
        <f>J39</f>
        <v>15000</v>
      </c>
      <c r="J39" s="52">
        <v>15000</v>
      </c>
      <c r="K39" s="202"/>
      <c r="L39" s="202">
        <f>J39</f>
        <v>15000</v>
      </c>
      <c r="M39" s="41"/>
      <c r="N39" s="41"/>
      <c r="O39" s="41"/>
      <c r="P39" s="41"/>
    </row>
    <row r="40" spans="1:16" s="57" customFormat="1" ht="23.25">
      <c r="A40" s="56"/>
      <c r="B40" s="48" t="s">
        <v>74</v>
      </c>
      <c r="C40" s="48"/>
      <c r="D40" s="48"/>
      <c r="E40" s="48"/>
      <c r="F40" s="48"/>
      <c r="G40" s="48"/>
      <c r="H40" s="105"/>
      <c r="I40" s="51"/>
      <c r="J40" s="52"/>
      <c r="K40" s="202"/>
      <c r="L40" s="202"/>
      <c r="M40" s="41"/>
      <c r="N40" s="41"/>
      <c r="O40" s="41"/>
      <c r="P40" s="41"/>
    </row>
    <row r="41" spans="1:16" s="57" customFormat="1" ht="23.25">
      <c r="A41" s="134"/>
      <c r="B41" s="131" t="s">
        <v>75</v>
      </c>
      <c r="C41" s="131"/>
      <c r="D41" s="131"/>
      <c r="E41" s="131"/>
      <c r="F41" s="131"/>
      <c r="G41" s="131"/>
      <c r="H41" s="139"/>
      <c r="I41" s="140"/>
      <c r="J41" s="141"/>
      <c r="K41" s="205"/>
      <c r="L41" s="205"/>
      <c r="M41" s="41"/>
      <c r="N41" s="41"/>
      <c r="O41" s="41"/>
      <c r="P41" s="41"/>
    </row>
    <row r="42" spans="1:16" s="57" customFormat="1" ht="23.25" hidden="1">
      <c r="A42" s="195"/>
      <c r="B42" s="196"/>
      <c r="C42" s="196"/>
      <c r="D42" s="196"/>
      <c r="E42" s="196"/>
      <c r="F42" s="196"/>
      <c r="G42" s="196"/>
      <c r="H42" s="197"/>
      <c r="I42" s="198"/>
      <c r="J42" s="199"/>
      <c r="K42" s="221"/>
      <c r="L42" s="222"/>
      <c r="M42" s="41"/>
      <c r="N42" s="41"/>
      <c r="O42" s="41"/>
      <c r="P42" s="41"/>
    </row>
    <row r="43" spans="1:16" s="2" customFormat="1" ht="23.25" hidden="1">
      <c r="A43" s="5"/>
      <c r="B43" s="6"/>
      <c r="C43" s="12"/>
      <c r="D43" s="6"/>
      <c r="E43" s="6" t="s">
        <v>73</v>
      </c>
      <c r="F43" s="6"/>
      <c r="G43" s="30"/>
      <c r="H43" s="30"/>
      <c r="I43" s="28" t="s">
        <v>125</v>
      </c>
      <c r="J43" s="13" t="s">
        <v>32</v>
      </c>
      <c r="K43" s="214"/>
      <c r="L43" s="215"/>
      <c r="M43" s="38"/>
      <c r="N43" s="38"/>
      <c r="O43" s="38"/>
      <c r="P43" s="38"/>
    </row>
    <row r="44" spans="1:12" ht="23.25">
      <c r="A44" s="31"/>
      <c r="B44" s="47" t="s">
        <v>76</v>
      </c>
      <c r="C44" s="7"/>
      <c r="D44" s="7"/>
      <c r="E44" s="7"/>
      <c r="F44" s="7"/>
      <c r="G44" s="32"/>
      <c r="H44" s="16"/>
      <c r="I44" s="54">
        <f>SUM(J45:J50)</f>
        <v>78000</v>
      </c>
      <c r="J44" s="16"/>
      <c r="K44" s="230">
        <f>SUM(L45:L51)</f>
        <v>78000</v>
      </c>
      <c r="L44" s="220"/>
    </row>
    <row r="45" spans="1:12" ht="23.25">
      <c r="A45" s="11"/>
      <c r="B45" s="9"/>
      <c r="C45" s="46" t="s">
        <v>77</v>
      </c>
      <c r="D45" s="45"/>
      <c r="E45" s="45"/>
      <c r="F45" s="45">
        <v>330100</v>
      </c>
      <c r="G45" s="19"/>
      <c r="H45" s="17"/>
      <c r="I45" s="18"/>
      <c r="J45" s="52">
        <v>35000</v>
      </c>
      <c r="K45" s="206"/>
      <c r="L45" s="206">
        <f aca="true" t="shared" si="0" ref="L45:L50">J45</f>
        <v>35000</v>
      </c>
    </row>
    <row r="46" spans="1:12" ht="23.25">
      <c r="A46" s="11"/>
      <c r="B46" s="9"/>
      <c r="C46" s="46" t="s">
        <v>97</v>
      </c>
      <c r="D46" s="45"/>
      <c r="E46" s="45"/>
      <c r="F46" s="45">
        <v>330300</v>
      </c>
      <c r="G46" s="19"/>
      <c r="H46" s="17"/>
      <c r="I46" s="18"/>
      <c r="J46" s="52">
        <v>2000</v>
      </c>
      <c r="K46" s="206"/>
      <c r="L46" s="206">
        <f t="shared" si="0"/>
        <v>2000</v>
      </c>
    </row>
    <row r="47" spans="1:12" ht="23.25">
      <c r="A47" s="11"/>
      <c r="B47" s="9"/>
      <c r="C47" s="46" t="s">
        <v>98</v>
      </c>
      <c r="D47" s="45"/>
      <c r="E47" s="45"/>
      <c r="F47" s="45">
        <v>330700</v>
      </c>
      <c r="G47" s="19"/>
      <c r="H47" s="17"/>
      <c r="I47" s="18"/>
      <c r="J47" s="52">
        <v>1000</v>
      </c>
      <c r="K47" s="206"/>
      <c r="L47" s="206">
        <f t="shared" si="0"/>
        <v>1000</v>
      </c>
    </row>
    <row r="48" spans="1:12" ht="23.25">
      <c r="A48" s="11"/>
      <c r="B48" s="9"/>
      <c r="C48" s="46" t="s">
        <v>99</v>
      </c>
      <c r="D48" s="45"/>
      <c r="E48" s="45"/>
      <c r="F48" s="45">
        <v>330800</v>
      </c>
      <c r="G48" s="19"/>
      <c r="H48" s="17"/>
      <c r="I48" s="18"/>
      <c r="J48" s="17">
        <v>10000</v>
      </c>
      <c r="K48" s="206"/>
      <c r="L48" s="206">
        <f t="shared" si="0"/>
        <v>10000</v>
      </c>
    </row>
    <row r="49" spans="1:12" ht="23.25">
      <c r="A49" s="11"/>
      <c r="B49" s="9"/>
      <c r="C49" s="46" t="s">
        <v>102</v>
      </c>
      <c r="D49" s="45"/>
      <c r="E49" s="45"/>
      <c r="F49" s="45">
        <v>331100</v>
      </c>
      <c r="G49" s="19"/>
      <c r="H49" s="17"/>
      <c r="I49" s="18"/>
      <c r="J49" s="52">
        <v>5000</v>
      </c>
      <c r="K49" s="206"/>
      <c r="L49" s="206">
        <f t="shared" si="0"/>
        <v>5000</v>
      </c>
    </row>
    <row r="50" spans="1:12" ht="23.25">
      <c r="A50" s="11"/>
      <c r="B50" s="9"/>
      <c r="C50" s="46" t="s">
        <v>103</v>
      </c>
      <c r="D50" s="45"/>
      <c r="E50" s="45"/>
      <c r="F50" s="45">
        <v>331400</v>
      </c>
      <c r="G50" s="19"/>
      <c r="H50" s="17"/>
      <c r="I50" s="18"/>
      <c r="J50" s="52">
        <v>25000</v>
      </c>
      <c r="K50" s="206"/>
      <c r="L50" s="206">
        <f t="shared" si="0"/>
        <v>25000</v>
      </c>
    </row>
    <row r="51" spans="1:16" s="22" customFormat="1" ht="23.25">
      <c r="A51" s="20"/>
      <c r="B51" s="46" t="s">
        <v>135</v>
      </c>
      <c r="C51" s="21"/>
      <c r="D51" s="21"/>
      <c r="E51" s="21"/>
      <c r="F51" s="21"/>
      <c r="G51" s="29"/>
      <c r="H51" s="14"/>
      <c r="I51" s="23">
        <f>J52</f>
        <v>0</v>
      </c>
      <c r="J51" s="14"/>
      <c r="K51" s="223">
        <f>SUM(L52)</f>
        <v>0</v>
      </c>
      <c r="L51" s="206"/>
      <c r="M51" s="38"/>
      <c r="N51" s="38"/>
      <c r="O51" s="38"/>
      <c r="P51" s="38"/>
    </row>
    <row r="52" spans="1:12" ht="23.25">
      <c r="A52" s="142"/>
      <c r="B52" s="143"/>
      <c r="C52" s="144" t="s">
        <v>66</v>
      </c>
      <c r="D52" s="145"/>
      <c r="E52" s="145"/>
      <c r="F52" s="145">
        <v>340400</v>
      </c>
      <c r="G52" s="33"/>
      <c r="H52" s="146"/>
      <c r="I52" s="171"/>
      <c r="J52" s="146"/>
      <c r="K52" s="224"/>
      <c r="L52" s="224">
        <f>J52</f>
        <v>0</v>
      </c>
    </row>
    <row r="53" spans="1:12" ht="23.25">
      <c r="A53" s="152"/>
      <c r="B53" s="153" t="s">
        <v>149</v>
      </c>
      <c r="C53" s="153"/>
      <c r="D53" s="153"/>
      <c r="E53" s="153"/>
      <c r="F53" s="153"/>
      <c r="G53" s="172"/>
      <c r="H53" s="167"/>
      <c r="I53" s="169">
        <f>SUM(J55:J56)</f>
        <v>25000</v>
      </c>
      <c r="J53" s="167"/>
      <c r="K53" s="177"/>
      <c r="L53" s="177"/>
    </row>
    <row r="54" spans="1:12" ht="23.25">
      <c r="A54" s="147"/>
      <c r="B54" s="148" t="s">
        <v>150</v>
      </c>
      <c r="C54" s="149"/>
      <c r="D54" s="149"/>
      <c r="E54" s="149"/>
      <c r="F54" s="149"/>
      <c r="G54" s="173"/>
      <c r="H54" s="174"/>
      <c r="I54" s="175">
        <f>J55+J56</f>
        <v>25000</v>
      </c>
      <c r="J54" s="174"/>
      <c r="K54" s="211">
        <f>SUM(L55:L57)</f>
        <v>25000</v>
      </c>
      <c r="L54" s="204"/>
    </row>
    <row r="55" spans="1:12" ht="23.25">
      <c r="A55" s="147"/>
      <c r="B55" s="148"/>
      <c r="C55" s="149"/>
      <c r="D55" s="149"/>
      <c r="E55" s="149"/>
      <c r="F55" s="149"/>
      <c r="G55" s="173"/>
      <c r="H55" s="174"/>
      <c r="I55" s="51"/>
      <c r="J55" s="174"/>
      <c r="K55" s="209"/>
      <c r="L55" s="204">
        <f>J55</f>
        <v>0</v>
      </c>
    </row>
    <row r="56" spans="1:12" s="42" customFormat="1" ht="23.25">
      <c r="A56" s="56"/>
      <c r="B56" s="48"/>
      <c r="C56" s="48" t="s">
        <v>120</v>
      </c>
      <c r="D56" s="48"/>
      <c r="E56" s="48"/>
      <c r="F56" s="48"/>
      <c r="G56" s="106"/>
      <c r="H56" s="105"/>
      <c r="I56" s="51">
        <f>J56</f>
        <v>25000</v>
      </c>
      <c r="J56" s="49">
        <v>25000</v>
      </c>
      <c r="K56" s="202"/>
      <c r="L56" s="204">
        <f>J56</f>
        <v>25000</v>
      </c>
    </row>
    <row r="57" spans="1:12" s="42" customFormat="1" ht="23.25">
      <c r="A57" s="56"/>
      <c r="B57" s="48" t="s">
        <v>12</v>
      </c>
      <c r="C57" s="48"/>
      <c r="D57" s="48"/>
      <c r="E57" s="48"/>
      <c r="F57" s="48"/>
      <c r="G57" s="106"/>
      <c r="H57" s="105"/>
      <c r="I57" s="51"/>
      <c r="J57" s="49"/>
      <c r="K57" s="207"/>
      <c r="L57" s="208"/>
    </row>
    <row r="58" spans="1:12" ht="23.25">
      <c r="A58" s="55"/>
      <c r="B58" s="50"/>
      <c r="C58" s="50"/>
      <c r="D58" s="50"/>
      <c r="E58" s="50"/>
      <c r="F58" s="50"/>
      <c r="G58" s="130"/>
      <c r="H58" s="52"/>
      <c r="I58" s="104"/>
      <c r="J58" s="52"/>
      <c r="K58" s="202"/>
      <c r="L58" s="202"/>
    </row>
    <row r="59" spans="1:16" ht="23.25">
      <c r="A59" s="11"/>
      <c r="B59" s="9"/>
      <c r="C59" s="9"/>
      <c r="D59" s="9"/>
      <c r="E59" s="9"/>
      <c r="F59" s="9"/>
      <c r="G59" s="19" t="s">
        <v>85</v>
      </c>
      <c r="H59" s="18">
        <f>I3-H60</f>
        <v>278000</v>
      </c>
      <c r="I59" s="23"/>
      <c r="J59" s="17"/>
      <c r="K59" s="206"/>
      <c r="L59" s="223"/>
      <c r="M59" s="40"/>
      <c r="N59" s="40"/>
      <c r="O59" s="40"/>
      <c r="P59" s="40"/>
    </row>
    <row r="60" spans="1:12" ht="23.25">
      <c r="A60" s="24"/>
      <c r="B60" s="25"/>
      <c r="C60" s="25"/>
      <c r="D60" s="25"/>
      <c r="E60" s="25"/>
      <c r="F60" s="25"/>
      <c r="G60" s="35" t="s">
        <v>124</v>
      </c>
      <c r="H60" s="53">
        <f>I4+J28+J29+J30+J31</f>
        <v>992940</v>
      </c>
      <c r="I60" s="36"/>
      <c r="J60" s="26"/>
      <c r="K60" s="219"/>
      <c r="L60" s="219"/>
    </row>
    <row r="62" spans="13:16" ht="23.25">
      <c r="M62" s="40"/>
      <c r="N62" s="40"/>
      <c r="O62" s="40"/>
      <c r="P62" s="40"/>
    </row>
    <row r="63" spans="13:16" ht="23.25">
      <c r="M63" s="40"/>
      <c r="N63" s="40"/>
      <c r="O63" s="40"/>
      <c r="P63" s="40"/>
    </row>
    <row r="64" spans="13:16" ht="23.25">
      <c r="M64" s="40"/>
      <c r="N64" s="40"/>
      <c r="O64" s="40"/>
      <c r="P64" s="40"/>
    </row>
    <row r="65" spans="13:16" ht="23.25">
      <c r="M65" s="40"/>
      <c r="N65" s="40"/>
      <c r="O65" s="40"/>
      <c r="P65" s="40"/>
    </row>
    <row r="66" spans="11:16" ht="23.25">
      <c r="K66" s="225"/>
      <c r="L66" s="225"/>
      <c r="M66" s="40"/>
      <c r="N66" s="40"/>
      <c r="O66" s="40"/>
      <c r="P66" s="40"/>
    </row>
    <row r="69" spans="13:16" ht="23.25">
      <c r="M69" s="40"/>
      <c r="N69" s="40"/>
      <c r="O69" s="40"/>
      <c r="P69" s="40"/>
    </row>
    <row r="82" spans="13:16" ht="23.25">
      <c r="M82" s="40"/>
      <c r="N82" s="40"/>
      <c r="O82" s="40"/>
      <c r="P82" s="40"/>
    </row>
    <row r="83" spans="13:16" ht="23.25">
      <c r="M83" s="40"/>
      <c r="N83" s="40"/>
      <c r="O83" s="40"/>
      <c r="P83" s="40"/>
    </row>
    <row r="84" spans="13:16" ht="23.25">
      <c r="M84" s="40"/>
      <c r="N84" s="40"/>
      <c r="O84" s="40"/>
      <c r="P84" s="40"/>
    </row>
    <row r="93" ht="23.25">
      <c r="N93" s="39"/>
    </row>
    <row r="94" ht="23.25">
      <c r="N94" s="39"/>
    </row>
    <row r="98" ht="23.25">
      <c r="N98" s="39"/>
    </row>
    <row r="100" spans="11:16" ht="23.25">
      <c r="K100" s="225"/>
      <c r="L100" s="225"/>
      <c r="M100" s="40"/>
      <c r="N100" s="40"/>
      <c r="O100" s="40"/>
      <c r="P100" s="40"/>
    </row>
    <row r="101" spans="11:16" ht="23.25">
      <c r="K101" s="213"/>
      <c r="L101" s="213"/>
      <c r="M101" s="40"/>
      <c r="N101" s="40"/>
      <c r="O101" s="40"/>
      <c r="P101" s="40"/>
    </row>
    <row r="103" ht="23.25">
      <c r="P103" s="39"/>
    </row>
    <row r="104" ht="23.25">
      <c r="N104" s="39"/>
    </row>
    <row r="105" ht="23.25">
      <c r="N105" s="39"/>
    </row>
    <row r="106" spans="13:16" ht="23.25">
      <c r="M106" s="40"/>
      <c r="N106" s="40"/>
      <c r="O106" s="40"/>
      <c r="P106" s="40"/>
    </row>
    <row r="107" spans="13:16" ht="23.25">
      <c r="M107" s="40"/>
      <c r="N107" s="40"/>
      <c r="O107" s="40"/>
      <c r="P107" s="40"/>
    </row>
    <row r="111" ht="23.25">
      <c r="P111" s="39"/>
    </row>
    <row r="112" ht="23.25">
      <c r="P112" s="39"/>
    </row>
    <row r="134" spans="11:16" ht="23.25">
      <c r="K134" s="225"/>
      <c r="L134" s="225"/>
      <c r="M134" s="40"/>
      <c r="N134" s="40"/>
      <c r="O134" s="40"/>
      <c r="P134" s="40"/>
    </row>
    <row r="135" spans="13:16" ht="23.25">
      <c r="M135" s="40"/>
      <c r="N135" s="40"/>
      <c r="O135" s="40"/>
      <c r="P135" s="40"/>
    </row>
    <row r="144" spans="11:16" ht="23.25">
      <c r="K144" s="212"/>
      <c r="L144" s="212"/>
      <c r="M144" s="40"/>
      <c r="N144" s="40"/>
      <c r="O144" s="40"/>
      <c r="P144" s="40"/>
    </row>
    <row r="146" spans="11:16" ht="23.25">
      <c r="K146" s="212"/>
      <c r="L146" s="212"/>
      <c r="M146" s="40"/>
      <c r="N146" s="40"/>
      <c r="O146" s="40"/>
      <c r="P146" s="40"/>
    </row>
    <row r="148" spans="11:16" ht="23.25">
      <c r="K148" s="212"/>
      <c r="L148" s="212"/>
      <c r="M148" s="40"/>
      <c r="N148" s="40"/>
      <c r="O148" s="40"/>
      <c r="P148" s="40"/>
    </row>
    <row r="149" ht="23.25">
      <c r="N149" s="39"/>
    </row>
    <row r="150" ht="23.25">
      <c r="N150" s="39"/>
    </row>
    <row r="151" ht="23.25">
      <c r="N151" s="39"/>
    </row>
    <row r="152" spans="11:16" ht="23.25">
      <c r="K152" s="212"/>
      <c r="L152" s="212"/>
      <c r="N152" s="39"/>
      <c r="O152" s="40"/>
      <c r="P152" s="40"/>
    </row>
    <row r="153" spans="11:16" ht="23.25">
      <c r="K153" s="212"/>
      <c r="L153" s="212"/>
      <c r="N153" s="39"/>
      <c r="O153" s="40"/>
      <c r="P153" s="40"/>
    </row>
    <row r="169" spans="11:16" ht="23.25">
      <c r="K169" s="225"/>
      <c r="L169" s="225"/>
      <c r="M169" s="40"/>
      <c r="N169" s="40"/>
      <c r="O169" s="40"/>
      <c r="P169" s="40"/>
    </row>
    <row r="179" ht="23.25">
      <c r="N179" s="39"/>
    </row>
    <row r="186" ht="23.25">
      <c r="P186" s="39"/>
    </row>
    <row r="188" spans="13:16" ht="23.25">
      <c r="M188" s="37"/>
      <c r="N188" s="37"/>
      <c r="O188" s="37"/>
      <c r="P188" s="37"/>
    </row>
  </sheetData>
  <sheetProtection/>
  <mergeCells count="2">
    <mergeCell ref="O1:P1"/>
    <mergeCell ref="M1:N1"/>
  </mergeCells>
  <printOptions/>
  <pageMargins left="0.5118110236220472" right="0.31496062992125984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5.57421875" style="108" customWidth="1"/>
    <col min="2" max="2" width="35.140625" style="109" customWidth="1"/>
    <col min="3" max="4" width="13.00390625" style="111" customWidth="1"/>
    <col min="5" max="9" width="13.00390625" style="112" customWidth="1"/>
    <col min="10" max="10" width="12.00390625" style="109" customWidth="1"/>
    <col min="11" max="16384" width="9.140625" style="109" customWidth="1"/>
  </cols>
  <sheetData>
    <row r="1" ht="23.25">
      <c r="D1" s="111" t="s">
        <v>11</v>
      </c>
    </row>
    <row r="2" spans="1:9" s="108" customFormat="1" ht="23.25">
      <c r="A2" s="114"/>
      <c r="B2" s="128" t="s">
        <v>100</v>
      </c>
      <c r="C2" s="190" t="s">
        <v>35</v>
      </c>
      <c r="D2" s="190" t="s">
        <v>31</v>
      </c>
      <c r="E2" s="190" t="s">
        <v>95</v>
      </c>
      <c r="F2" s="190" t="s">
        <v>30</v>
      </c>
      <c r="G2" s="190" t="s">
        <v>96</v>
      </c>
      <c r="H2" s="190" t="s">
        <v>54</v>
      </c>
      <c r="I2" s="190" t="s">
        <v>37</v>
      </c>
    </row>
    <row r="3" spans="1:9" ht="23.25">
      <c r="A3" s="115">
        <v>1</v>
      </c>
      <c r="B3" s="132" t="s">
        <v>146</v>
      </c>
      <c r="C3" s="118">
        <v>1374360</v>
      </c>
      <c r="D3" s="118">
        <v>350448</v>
      </c>
      <c r="E3" s="119">
        <f>'E คลัง'!$I$7</f>
        <v>616380</v>
      </c>
      <c r="F3" s="119" t="e">
        <f>#REF!</f>
        <v>#REF!</v>
      </c>
      <c r="G3" s="119" t="e">
        <f>#REF!</f>
        <v>#REF!</v>
      </c>
      <c r="H3" s="119" t="e">
        <f>#REF!</f>
        <v>#REF!</v>
      </c>
      <c r="I3" s="191" t="e">
        <f>SUM(C3:H3)</f>
        <v>#REF!</v>
      </c>
    </row>
    <row r="4" spans="1:9" ht="23.25">
      <c r="A4" s="115">
        <v>2</v>
      </c>
      <c r="B4" s="116" t="s">
        <v>79</v>
      </c>
      <c r="C4" s="120">
        <v>48000</v>
      </c>
      <c r="D4" s="120" t="e">
        <f>#REF!</f>
        <v>#REF!</v>
      </c>
      <c r="E4" s="117">
        <f>'E คลัง'!$I$12</f>
        <v>60360</v>
      </c>
      <c r="F4" s="117"/>
      <c r="G4" s="117" t="e">
        <f>#REF!</f>
        <v>#REF!</v>
      </c>
      <c r="H4" s="117" t="e">
        <f>#REF!</f>
        <v>#REF!</v>
      </c>
      <c r="I4" s="191" t="e">
        <f aca="true" t="shared" si="0" ref="I4:I20">SUM(C4:H4)</f>
        <v>#REF!</v>
      </c>
    </row>
    <row r="5" spans="1:10" ht="23.25">
      <c r="A5" s="115">
        <v>3</v>
      </c>
      <c r="B5" s="116" t="s">
        <v>147</v>
      </c>
      <c r="C5" s="120">
        <v>312360</v>
      </c>
      <c r="D5" s="120" t="e">
        <f>#REF!</f>
        <v>#REF!</v>
      </c>
      <c r="E5" s="117">
        <v>0</v>
      </c>
      <c r="F5" s="117">
        <v>0</v>
      </c>
      <c r="G5" s="117">
        <v>0</v>
      </c>
      <c r="H5" s="117" t="e">
        <f>#REF!</f>
        <v>#REF!</v>
      </c>
      <c r="I5" s="191" t="e">
        <f t="shared" si="0"/>
        <v>#REF!</v>
      </c>
      <c r="J5" s="110" t="e">
        <f>SUM(I3:I8)</f>
        <v>#REF!</v>
      </c>
    </row>
    <row r="6" spans="1:9" ht="23.25">
      <c r="A6" s="115">
        <v>4</v>
      </c>
      <c r="B6" s="116" t="s">
        <v>80</v>
      </c>
      <c r="C6" s="120">
        <v>0</v>
      </c>
      <c r="D6" s="120" t="e">
        <f>#REF!</f>
        <v>#REF!</v>
      </c>
      <c r="E6" s="117">
        <v>0</v>
      </c>
      <c r="F6" s="117">
        <v>0</v>
      </c>
      <c r="G6" s="117">
        <v>0</v>
      </c>
      <c r="H6" s="117">
        <v>0</v>
      </c>
      <c r="I6" s="191" t="e">
        <f t="shared" si="0"/>
        <v>#REF!</v>
      </c>
    </row>
    <row r="7" spans="1:9" ht="23.25">
      <c r="A7" s="115">
        <v>5</v>
      </c>
      <c r="B7" s="116" t="s">
        <v>69</v>
      </c>
      <c r="C7" s="120">
        <v>223800</v>
      </c>
      <c r="D7" s="120" t="e">
        <f>#REF!</f>
        <v>#REF!</v>
      </c>
      <c r="E7" s="117">
        <f>'E คลัง'!$I$18</f>
        <v>150960</v>
      </c>
      <c r="F7" s="117" t="e">
        <f>#REF!</f>
        <v>#REF!</v>
      </c>
      <c r="G7" s="117" t="e">
        <f>#REF!</f>
        <v>#REF!</v>
      </c>
      <c r="H7" s="117" t="e">
        <f>#REF!</f>
        <v>#REF!</v>
      </c>
      <c r="I7" s="191" t="e">
        <f t="shared" si="0"/>
        <v>#REF!</v>
      </c>
    </row>
    <row r="8" spans="1:9" ht="23.25">
      <c r="A8" s="115">
        <v>6</v>
      </c>
      <c r="B8" s="116" t="s">
        <v>70</v>
      </c>
      <c r="C8" s="120">
        <v>79440</v>
      </c>
      <c r="D8" s="120">
        <v>167760</v>
      </c>
      <c r="E8" s="117">
        <f>'E คลัง'!$I$22</f>
        <v>65040</v>
      </c>
      <c r="F8" s="117" t="e">
        <f>#REF!</f>
        <v>#REF!</v>
      </c>
      <c r="G8" s="117" t="e">
        <f>#REF!</f>
        <v>#REF!</v>
      </c>
      <c r="H8" s="117" t="e">
        <f>#REF!</f>
        <v>#REF!</v>
      </c>
      <c r="I8" s="191" t="e">
        <f t="shared" si="0"/>
        <v>#REF!</v>
      </c>
    </row>
    <row r="9" spans="1:9" ht="23.25">
      <c r="A9" s="115">
        <v>7</v>
      </c>
      <c r="B9" s="116" t="s">
        <v>128</v>
      </c>
      <c r="C9" s="120">
        <v>80000</v>
      </c>
      <c r="D9" s="120">
        <v>24600</v>
      </c>
      <c r="E9" s="117">
        <f>'E คลัง'!$J$30</f>
        <v>30000</v>
      </c>
      <c r="F9" s="117" t="e">
        <f>#REF!</f>
        <v>#REF!</v>
      </c>
      <c r="G9" s="117" t="e">
        <f>#REF!</f>
        <v>#REF!</v>
      </c>
      <c r="H9" s="117" t="e">
        <f>#REF!</f>
        <v>#REF!</v>
      </c>
      <c r="I9" s="191" t="e">
        <f t="shared" si="0"/>
        <v>#REF!</v>
      </c>
    </row>
    <row r="10" spans="1:9" ht="23.25">
      <c r="A10" s="115">
        <v>8</v>
      </c>
      <c r="B10" s="116" t="s">
        <v>129</v>
      </c>
      <c r="C10" s="120" t="e">
        <f>#REF!</f>
        <v>#REF!</v>
      </c>
      <c r="D10" s="120" t="e">
        <f>#REF!</f>
        <v>#REF!</v>
      </c>
      <c r="E10" s="117">
        <f>'E คลัง'!$J$28</f>
        <v>55200</v>
      </c>
      <c r="F10" s="117" t="e">
        <f>#REF!</f>
        <v>#REF!</v>
      </c>
      <c r="G10" s="117" t="e">
        <f>#REF!</f>
        <v>#REF!</v>
      </c>
      <c r="H10" s="117" t="e">
        <f>#REF!</f>
        <v>#REF!</v>
      </c>
      <c r="I10" s="191" t="e">
        <f t="shared" si="0"/>
        <v>#REF!</v>
      </c>
    </row>
    <row r="11" spans="1:9" ht="23.25">
      <c r="A11" s="115">
        <v>9</v>
      </c>
      <c r="B11" s="116" t="s">
        <v>130</v>
      </c>
      <c r="C11" s="120">
        <v>0</v>
      </c>
      <c r="D11" s="120">
        <v>0</v>
      </c>
      <c r="E11" s="117">
        <v>0</v>
      </c>
      <c r="F11" s="117">
        <v>0</v>
      </c>
      <c r="G11" s="117">
        <v>0</v>
      </c>
      <c r="H11" s="117" t="e">
        <f>#REF!</f>
        <v>#REF!</v>
      </c>
      <c r="I11" s="191" t="e">
        <f t="shared" si="0"/>
        <v>#REF!</v>
      </c>
    </row>
    <row r="12" spans="1:9" ht="23.25">
      <c r="A12" s="115">
        <v>10</v>
      </c>
      <c r="B12" s="121" t="s">
        <v>131</v>
      </c>
      <c r="C12" s="120" t="e">
        <f>#REF!</f>
        <v>#REF!</v>
      </c>
      <c r="D12" s="120">
        <v>0</v>
      </c>
      <c r="E12" s="117">
        <f>'E คลัง'!$J$29</f>
        <v>5000</v>
      </c>
      <c r="F12" s="117" t="e">
        <f>#REF!</f>
        <v>#REF!</v>
      </c>
      <c r="G12" s="117" t="e">
        <f>#REF!</f>
        <v>#REF!</v>
      </c>
      <c r="H12" s="117" t="e">
        <f>#REF!</f>
        <v>#REF!</v>
      </c>
      <c r="I12" s="191" t="e">
        <f t="shared" si="0"/>
        <v>#REF!</v>
      </c>
    </row>
    <row r="13" spans="1:9" ht="23.25">
      <c r="A13" s="115">
        <v>11</v>
      </c>
      <c r="B13" s="116" t="s">
        <v>148</v>
      </c>
      <c r="C13" s="120">
        <v>0</v>
      </c>
      <c r="D13" s="120">
        <v>0</v>
      </c>
      <c r="E13" s="117">
        <v>0</v>
      </c>
      <c r="F13" s="117">
        <v>0</v>
      </c>
      <c r="G13" s="117">
        <v>0</v>
      </c>
      <c r="H13" s="117">
        <v>0</v>
      </c>
      <c r="I13" s="191">
        <f t="shared" si="0"/>
        <v>0</v>
      </c>
    </row>
    <row r="14" spans="1:9" ht="23.25">
      <c r="A14" s="115">
        <v>12</v>
      </c>
      <c r="B14" s="116" t="s">
        <v>127</v>
      </c>
      <c r="C14" s="120" t="e">
        <f>#REF!</f>
        <v>#REF!</v>
      </c>
      <c r="D14" s="120">
        <v>0</v>
      </c>
      <c r="E14" s="117">
        <v>0</v>
      </c>
      <c r="F14" s="117">
        <v>0</v>
      </c>
      <c r="G14" s="117">
        <v>0</v>
      </c>
      <c r="H14" s="117">
        <v>0</v>
      </c>
      <c r="I14" s="191" t="e">
        <f t="shared" si="0"/>
        <v>#REF!</v>
      </c>
    </row>
    <row r="15" spans="1:9" ht="23.25">
      <c r="A15" s="115">
        <v>13</v>
      </c>
      <c r="B15" s="116" t="s">
        <v>56</v>
      </c>
      <c r="C15" s="120" t="e">
        <f>#REF!</f>
        <v>#REF!</v>
      </c>
      <c r="D15" s="120">
        <v>0</v>
      </c>
      <c r="E15" s="117">
        <v>0</v>
      </c>
      <c r="F15" s="117">
        <v>0</v>
      </c>
      <c r="G15" s="117">
        <v>0</v>
      </c>
      <c r="H15" s="117">
        <v>0</v>
      </c>
      <c r="I15" s="191" t="e">
        <f t="shared" si="0"/>
        <v>#REF!</v>
      </c>
    </row>
    <row r="16" spans="1:9" ht="23.25">
      <c r="A16" s="115">
        <v>14</v>
      </c>
      <c r="B16" s="116" t="s">
        <v>57</v>
      </c>
      <c r="C16" s="120">
        <v>0</v>
      </c>
      <c r="D16" s="120">
        <v>0</v>
      </c>
      <c r="E16" s="117">
        <v>0</v>
      </c>
      <c r="F16" s="117">
        <v>0</v>
      </c>
      <c r="G16" s="117">
        <v>0</v>
      </c>
      <c r="H16" s="117">
        <v>0</v>
      </c>
      <c r="I16" s="191">
        <f t="shared" si="0"/>
        <v>0</v>
      </c>
    </row>
    <row r="17" spans="1:9" ht="23.25">
      <c r="A17" s="115">
        <v>15</v>
      </c>
      <c r="B17" s="116" t="s">
        <v>156</v>
      </c>
      <c r="C17" s="120">
        <v>0</v>
      </c>
      <c r="D17" s="120">
        <v>0</v>
      </c>
      <c r="E17" s="117">
        <v>0</v>
      </c>
      <c r="F17" s="117">
        <v>0</v>
      </c>
      <c r="G17" s="117">
        <v>0</v>
      </c>
      <c r="H17" s="117">
        <v>0</v>
      </c>
      <c r="I17" s="191">
        <f t="shared" si="0"/>
        <v>0</v>
      </c>
    </row>
    <row r="18" spans="1:9" ht="23.25">
      <c r="A18" s="115">
        <v>16</v>
      </c>
      <c r="B18" s="122" t="s">
        <v>157</v>
      </c>
      <c r="C18" s="120" t="e">
        <f>#REF!</f>
        <v>#REF!</v>
      </c>
      <c r="D18" s="120">
        <v>0</v>
      </c>
      <c r="E18" s="117">
        <v>0</v>
      </c>
      <c r="F18" s="117">
        <v>0</v>
      </c>
      <c r="G18" s="117">
        <v>0</v>
      </c>
      <c r="H18" s="117">
        <v>0</v>
      </c>
      <c r="I18" s="191" t="e">
        <f t="shared" si="0"/>
        <v>#REF!</v>
      </c>
    </row>
    <row r="19" spans="1:9" ht="23.25">
      <c r="A19" s="115">
        <v>17</v>
      </c>
      <c r="B19" s="122" t="s">
        <v>158</v>
      </c>
      <c r="C19" s="120" t="e">
        <f>#REF!</f>
        <v>#REF!</v>
      </c>
      <c r="D19" s="120">
        <v>0</v>
      </c>
      <c r="E19" s="117">
        <v>0</v>
      </c>
      <c r="F19" s="117">
        <v>0</v>
      </c>
      <c r="G19" s="117">
        <v>0</v>
      </c>
      <c r="H19" s="117">
        <v>0</v>
      </c>
      <c r="I19" s="191" t="e">
        <f t="shared" si="0"/>
        <v>#REF!</v>
      </c>
    </row>
    <row r="20" spans="1:9" ht="23.25">
      <c r="A20" s="115">
        <v>18</v>
      </c>
      <c r="B20" s="122" t="s">
        <v>159</v>
      </c>
      <c r="C20" s="120" t="e">
        <f>#REF!</f>
        <v>#REF!</v>
      </c>
      <c r="D20" s="120">
        <v>0</v>
      </c>
      <c r="E20" s="117">
        <f>'E คลัง'!$J$31</f>
        <v>10000</v>
      </c>
      <c r="F20" s="117" t="e">
        <f>#REF!</f>
        <v>#REF!</v>
      </c>
      <c r="G20" s="117" t="e">
        <f>#REF!</f>
        <v>#REF!</v>
      </c>
      <c r="H20" s="117" t="e">
        <f>#REF!</f>
        <v>#REF!</v>
      </c>
      <c r="I20" s="191" t="e">
        <f t="shared" si="0"/>
        <v>#REF!</v>
      </c>
    </row>
    <row r="21" spans="1:9" ht="23.25">
      <c r="A21" s="123"/>
      <c r="B21" s="124"/>
      <c r="C21" s="125"/>
      <c r="D21" s="125"/>
      <c r="E21" s="126"/>
      <c r="F21" s="126"/>
      <c r="G21" s="126"/>
      <c r="H21" s="126"/>
      <c r="I21" s="192"/>
    </row>
    <row r="22" spans="1:10" ht="23.25">
      <c r="A22" s="128"/>
      <c r="B22" s="133" t="s">
        <v>37</v>
      </c>
      <c r="C22" s="189" t="e">
        <f aca="true" t="shared" si="1" ref="C22:I22">SUM(C3:C21)</f>
        <v>#REF!</v>
      </c>
      <c r="D22" s="189" t="e">
        <f t="shared" si="1"/>
        <v>#REF!</v>
      </c>
      <c r="E22" s="189">
        <f t="shared" si="1"/>
        <v>992940</v>
      </c>
      <c r="F22" s="189" t="e">
        <f t="shared" si="1"/>
        <v>#REF!</v>
      </c>
      <c r="G22" s="189" t="e">
        <f t="shared" si="1"/>
        <v>#REF!</v>
      </c>
      <c r="H22" s="189" t="e">
        <f t="shared" si="1"/>
        <v>#REF!</v>
      </c>
      <c r="I22" s="189" t="e">
        <f t="shared" si="1"/>
        <v>#REF!</v>
      </c>
      <c r="J22" s="127"/>
    </row>
    <row r="23" spans="3:10" ht="23.25">
      <c r="C23" s="112" t="s">
        <v>104</v>
      </c>
      <c r="D23" s="180"/>
      <c r="E23" s="112" t="s">
        <v>105</v>
      </c>
      <c r="H23" s="180"/>
      <c r="J23" s="113"/>
    </row>
    <row r="24" spans="2:9" ht="23.25">
      <c r="B24" s="185"/>
      <c r="C24" s="179" t="s">
        <v>49</v>
      </c>
      <c r="D24" s="179">
        <v>29000000</v>
      </c>
      <c r="E24" s="181" t="s">
        <v>49</v>
      </c>
      <c r="F24" s="179">
        <f>29000000</f>
        <v>29000000</v>
      </c>
      <c r="G24" s="182"/>
      <c r="H24" s="183"/>
      <c r="I24" s="183"/>
    </row>
    <row r="25" spans="2:9" ht="23.25">
      <c r="B25" s="185"/>
      <c r="C25" s="179" t="s">
        <v>106</v>
      </c>
      <c r="D25" s="179" t="e">
        <f>I22</f>
        <v>#REF!</v>
      </c>
      <c r="E25" s="181" t="s">
        <v>109</v>
      </c>
      <c r="F25" s="179" t="e">
        <f>I22</f>
        <v>#REF!</v>
      </c>
      <c r="G25" s="188" t="e">
        <f>F25/F24*100</f>
        <v>#REF!</v>
      </c>
      <c r="H25" s="183" t="s">
        <v>108</v>
      </c>
      <c r="I25" s="183"/>
    </row>
    <row r="26" spans="2:9" ht="23.25">
      <c r="B26" s="186"/>
      <c r="C26" s="187" t="s">
        <v>107</v>
      </c>
      <c r="D26" s="179" t="e">
        <f>D24-D25</f>
        <v>#REF!</v>
      </c>
      <c r="E26" s="181" t="s">
        <v>110</v>
      </c>
      <c r="F26" s="179" t="e">
        <f>F24-F25</f>
        <v>#REF!</v>
      </c>
      <c r="G26" s="182"/>
      <c r="H26" s="183"/>
      <c r="I26" s="184"/>
    </row>
    <row r="28" ht="23.25">
      <c r="B28" s="127" t="e">
        <f>F25*2/100</f>
        <v>#REF!</v>
      </c>
    </row>
  </sheetData>
  <sheetProtection/>
  <printOptions/>
  <pageMargins left="0.75" right="0.75" top="0.7" bottom="0.25" header="0.5" footer="0.2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46"/>
  <sheetViews>
    <sheetView view="pageLayout" zoomScale="110" zoomScaleSheetLayoutView="100" zoomScalePageLayoutView="110" workbookViewId="0" topLeftCell="A233">
      <selection activeCell="A1" sqref="A1:G207"/>
    </sheetView>
  </sheetViews>
  <sheetFormatPr defaultColWidth="9.140625" defaultRowHeight="12.75"/>
  <cols>
    <col min="1" max="2" width="3.57421875" style="0" customWidth="1"/>
    <col min="3" max="3" width="3.00390625" style="0" customWidth="1"/>
    <col min="4" max="4" width="50.421875" style="0" customWidth="1"/>
    <col min="5" max="5" width="8.7109375" style="0" customWidth="1"/>
    <col min="6" max="6" width="13.28125" style="0" customWidth="1"/>
    <col min="7" max="7" width="5.00390625" style="0" customWidth="1"/>
    <col min="8" max="8" width="7.421875" style="0" customWidth="1"/>
    <col min="9" max="9" width="12.8515625" style="0" bestFit="1" customWidth="1"/>
    <col min="10" max="10" width="16.57421875" style="0" customWidth="1"/>
  </cols>
  <sheetData>
    <row r="1" spans="1:7" s="65" customFormat="1" ht="26.25">
      <c r="A1" s="422" t="s">
        <v>824</v>
      </c>
      <c r="B1" s="423"/>
      <c r="C1" s="423"/>
      <c r="D1" s="423"/>
      <c r="E1" s="423"/>
      <c r="F1" s="423"/>
      <c r="G1" s="423"/>
    </row>
    <row r="2" spans="1:7" s="65" customFormat="1" ht="26.25">
      <c r="A2" s="422" t="s">
        <v>121</v>
      </c>
      <c r="B2" s="423"/>
      <c r="C2" s="423"/>
      <c r="D2" s="423"/>
      <c r="E2" s="423"/>
      <c r="F2" s="423"/>
      <c r="G2" s="423"/>
    </row>
    <row r="3" spans="1:7" s="65" customFormat="1" ht="26.25">
      <c r="A3" s="422" t="s">
        <v>122</v>
      </c>
      <c r="B3" s="423"/>
      <c r="C3" s="423"/>
      <c r="D3" s="423"/>
      <c r="E3" s="423"/>
      <c r="F3" s="423"/>
      <c r="G3" s="423"/>
    </row>
    <row r="4" spans="1:7" s="65" customFormat="1" ht="26.25">
      <c r="A4" s="422" t="s">
        <v>152</v>
      </c>
      <c r="B4" s="423"/>
      <c r="C4" s="423"/>
      <c r="D4" s="423"/>
      <c r="E4" s="423"/>
      <c r="F4" s="423"/>
      <c r="G4" s="423"/>
    </row>
    <row r="5" spans="1:7" s="87" customFormat="1" ht="26.25">
      <c r="A5" s="416" t="s">
        <v>134</v>
      </c>
      <c r="B5" s="416"/>
      <c r="C5" s="416"/>
      <c r="D5" s="416"/>
      <c r="E5" s="416"/>
      <c r="F5" s="416"/>
      <c r="G5" s="416"/>
    </row>
    <row r="6" spans="1:9" s="59" customFormat="1" ht="26.25">
      <c r="A6" s="62" t="s">
        <v>264</v>
      </c>
      <c r="E6" s="61" t="s">
        <v>92</v>
      </c>
      <c r="F6" s="60">
        <f>F7+F20+F132</f>
        <v>2151720</v>
      </c>
      <c r="G6" s="245" t="s">
        <v>6</v>
      </c>
      <c r="I6" s="84"/>
    </row>
    <row r="7" spans="1:9" s="78" customFormat="1" ht="26.25">
      <c r="A7" s="87" t="s">
        <v>0</v>
      </c>
      <c r="B7" s="87"/>
      <c r="C7" s="87"/>
      <c r="D7" s="87"/>
      <c r="E7" s="97" t="s">
        <v>92</v>
      </c>
      <c r="F7" s="96">
        <f>F8</f>
        <v>1275420</v>
      </c>
      <c r="G7" s="244" t="s">
        <v>6</v>
      </c>
      <c r="H7" s="80"/>
      <c r="I7" s="98">
        <f>F7</f>
        <v>1275420</v>
      </c>
    </row>
    <row r="8" spans="2:9" s="62" customFormat="1" ht="23.25">
      <c r="B8" s="62" t="s">
        <v>265</v>
      </c>
      <c r="E8" s="64" t="s">
        <v>92</v>
      </c>
      <c r="F8" s="63">
        <f>F9+F12+F15+F18</f>
        <v>1275420</v>
      </c>
      <c r="G8" s="64" t="s">
        <v>6</v>
      </c>
      <c r="H8" s="64"/>
      <c r="I8" s="75"/>
    </row>
    <row r="9" spans="3:10" s="62" customFormat="1" ht="23.25">
      <c r="C9" s="62" t="s">
        <v>266</v>
      </c>
      <c r="E9" s="64" t="s">
        <v>92</v>
      </c>
      <c r="F9" s="63">
        <v>552240</v>
      </c>
      <c r="G9" s="64" t="s">
        <v>6</v>
      </c>
      <c r="J9" s="75"/>
    </row>
    <row r="10" spans="4:7" s="65" customFormat="1" ht="24">
      <c r="D10" s="411" t="s">
        <v>442</v>
      </c>
      <c r="E10" s="411"/>
      <c r="F10" s="411"/>
      <c r="G10" s="411"/>
    </row>
    <row r="11" spans="2:7" s="65" customFormat="1" ht="24">
      <c r="B11" s="411" t="s">
        <v>825</v>
      </c>
      <c r="C11" s="411"/>
      <c r="D11" s="411"/>
      <c r="E11" s="411"/>
      <c r="F11" s="411"/>
      <c r="G11" s="411"/>
    </row>
    <row r="12" spans="3:7" s="78" customFormat="1" ht="23.25">
      <c r="C12" s="78" t="s">
        <v>519</v>
      </c>
      <c r="E12" s="80" t="s">
        <v>92</v>
      </c>
      <c r="F12" s="79">
        <v>630000</v>
      </c>
      <c r="G12" s="80" t="s">
        <v>6</v>
      </c>
    </row>
    <row r="13" spans="4:7" s="81" customFormat="1" ht="24">
      <c r="D13" s="81" t="s">
        <v>826</v>
      </c>
      <c r="F13" s="82"/>
      <c r="G13" s="83"/>
    </row>
    <row r="14" spans="2:7" s="81" customFormat="1" ht="24">
      <c r="B14" s="81" t="s">
        <v>827</v>
      </c>
      <c r="F14" s="82"/>
      <c r="G14" s="83"/>
    </row>
    <row r="15" spans="3:9" s="65" customFormat="1" ht="24">
      <c r="C15" s="62" t="s">
        <v>593</v>
      </c>
      <c r="E15" s="64" t="s">
        <v>92</v>
      </c>
      <c r="F15" s="63">
        <v>88260</v>
      </c>
      <c r="G15" s="91" t="s">
        <v>6</v>
      </c>
      <c r="H15" s="75"/>
      <c r="I15" s="66"/>
    </row>
    <row r="16" spans="4:9" s="65" customFormat="1" ht="24">
      <c r="D16" s="65" t="s">
        <v>828</v>
      </c>
      <c r="E16" s="91"/>
      <c r="F16" s="66"/>
      <c r="G16" s="91"/>
      <c r="H16" s="75"/>
      <c r="I16" s="66"/>
    </row>
    <row r="17" spans="2:9" s="65" customFormat="1" ht="24">
      <c r="B17" s="65" t="s">
        <v>226</v>
      </c>
      <c r="E17" s="91"/>
      <c r="F17" s="66"/>
      <c r="G17" s="91"/>
      <c r="H17" s="75"/>
      <c r="I17" s="66"/>
    </row>
    <row r="18" spans="3:9" s="62" customFormat="1" ht="23.25">
      <c r="C18" s="62" t="s">
        <v>594</v>
      </c>
      <c r="E18" s="242" t="s">
        <v>92</v>
      </c>
      <c r="F18" s="63">
        <v>4920</v>
      </c>
      <c r="G18" s="64" t="s">
        <v>6</v>
      </c>
      <c r="H18" s="75"/>
      <c r="I18" s="63"/>
    </row>
    <row r="19" spans="4:9" s="65" customFormat="1" ht="24">
      <c r="D19" s="65" t="s">
        <v>588</v>
      </c>
      <c r="E19" s="91"/>
      <c r="F19" s="66"/>
      <c r="G19" s="91"/>
      <c r="H19" s="75"/>
      <c r="I19" s="66"/>
    </row>
    <row r="20" spans="1:7" s="78" customFormat="1" ht="26.25">
      <c r="A20" s="87" t="s">
        <v>268</v>
      </c>
      <c r="E20" s="97" t="s">
        <v>92</v>
      </c>
      <c r="F20" s="311">
        <f>F21+F46+F117</f>
        <v>643600</v>
      </c>
      <c r="G20" s="97" t="s">
        <v>6</v>
      </c>
    </row>
    <row r="21" spans="2:9" s="62" customFormat="1" ht="23.25">
      <c r="B21" s="62" t="s">
        <v>269</v>
      </c>
      <c r="E21" s="64" t="s">
        <v>92</v>
      </c>
      <c r="F21" s="231">
        <f>F22+F25+F27+F31</f>
        <v>93600</v>
      </c>
      <c r="G21" s="64" t="s">
        <v>6</v>
      </c>
      <c r="I21" s="75">
        <f>F21</f>
        <v>93600</v>
      </c>
    </row>
    <row r="22" spans="3:7" s="62" customFormat="1" ht="23.25">
      <c r="C22" s="62" t="s">
        <v>270</v>
      </c>
      <c r="E22" s="64" t="s">
        <v>92</v>
      </c>
      <c r="F22" s="231">
        <v>10000</v>
      </c>
      <c r="G22" s="64" t="s">
        <v>6</v>
      </c>
    </row>
    <row r="23" spans="4:7" s="65" customFormat="1" ht="24">
      <c r="D23" s="411" t="s">
        <v>389</v>
      </c>
      <c r="E23" s="411"/>
      <c r="F23" s="411"/>
      <c r="G23" s="411"/>
    </row>
    <row r="24" spans="2:7" s="65" customFormat="1" ht="24">
      <c r="B24" s="411" t="s">
        <v>142</v>
      </c>
      <c r="C24" s="411"/>
      <c r="D24" s="411"/>
      <c r="E24" s="411"/>
      <c r="F24" s="411"/>
      <c r="G24" s="411"/>
    </row>
    <row r="25" spans="3:7" s="62" customFormat="1" ht="23.25">
      <c r="C25" s="62" t="s">
        <v>271</v>
      </c>
      <c r="E25" s="64" t="s">
        <v>92</v>
      </c>
      <c r="F25" s="63">
        <v>63600</v>
      </c>
      <c r="G25" s="64" t="s">
        <v>6</v>
      </c>
    </row>
    <row r="26" spans="4:7" s="65" customFormat="1" ht="24">
      <c r="D26" s="65" t="s">
        <v>272</v>
      </c>
      <c r="F26" s="66"/>
      <c r="G26" s="67"/>
    </row>
    <row r="27" spans="3:7" s="62" customFormat="1" ht="30" customHeight="1">
      <c r="C27" s="62" t="s">
        <v>354</v>
      </c>
      <c r="F27" s="63">
        <v>15000</v>
      </c>
      <c r="G27" s="64" t="s">
        <v>6</v>
      </c>
    </row>
    <row r="28" spans="4:7" s="65" customFormat="1" ht="24">
      <c r="D28" s="411" t="s">
        <v>443</v>
      </c>
      <c r="E28" s="411"/>
      <c r="F28" s="411"/>
      <c r="G28" s="411"/>
    </row>
    <row r="29" spans="2:7" s="65" customFormat="1" ht="24">
      <c r="B29" s="411" t="s">
        <v>233</v>
      </c>
      <c r="C29" s="411"/>
      <c r="D29" s="411"/>
      <c r="E29" s="411"/>
      <c r="F29" s="411"/>
      <c r="G29" s="411"/>
    </row>
    <row r="30" s="62" customFormat="1" ht="25.5" customHeight="1">
      <c r="C30" s="70" t="s">
        <v>42</v>
      </c>
    </row>
    <row r="31" spans="2:7" s="62" customFormat="1" ht="21" customHeight="1">
      <c r="B31" s="62" t="s">
        <v>114</v>
      </c>
      <c r="D31" s="70"/>
      <c r="E31" s="64" t="s">
        <v>92</v>
      </c>
      <c r="F31" s="63">
        <v>5000</v>
      </c>
      <c r="G31" s="64" t="s">
        <v>6</v>
      </c>
    </row>
    <row r="32" spans="1:9" s="62" customFormat="1" ht="24">
      <c r="A32" s="298"/>
      <c r="B32" s="298"/>
      <c r="C32" s="298"/>
      <c r="D32" s="409" t="s">
        <v>771</v>
      </c>
      <c r="E32" s="409"/>
      <c r="F32" s="409"/>
      <c r="G32" s="409"/>
      <c r="I32" s="63"/>
    </row>
    <row r="33" spans="1:9" s="65" customFormat="1" ht="24">
      <c r="A33" s="362"/>
      <c r="B33" s="407" t="s">
        <v>390</v>
      </c>
      <c r="C33" s="407"/>
      <c r="D33" s="407"/>
      <c r="E33" s="407"/>
      <c r="F33" s="407"/>
      <c r="G33" s="407"/>
      <c r="I33" s="66"/>
    </row>
    <row r="34" spans="1:9" s="65" customFormat="1" ht="24">
      <c r="A34" s="362"/>
      <c r="B34" s="407" t="s">
        <v>391</v>
      </c>
      <c r="C34" s="407"/>
      <c r="D34" s="407"/>
      <c r="E34" s="407"/>
      <c r="F34" s="407"/>
      <c r="G34" s="407"/>
      <c r="I34" s="66"/>
    </row>
    <row r="35" spans="1:9" s="65" customFormat="1" ht="24">
      <c r="A35" s="362"/>
      <c r="B35" s="407" t="s">
        <v>392</v>
      </c>
      <c r="C35" s="407"/>
      <c r="D35" s="407"/>
      <c r="E35" s="407"/>
      <c r="F35" s="407"/>
      <c r="G35" s="407"/>
      <c r="I35" s="66"/>
    </row>
    <row r="36" spans="1:9" s="65" customFormat="1" ht="24">
      <c r="A36" s="362"/>
      <c r="B36" s="407" t="s">
        <v>393</v>
      </c>
      <c r="C36" s="407"/>
      <c r="D36" s="407"/>
      <c r="E36" s="407"/>
      <c r="F36" s="407"/>
      <c r="G36" s="407"/>
      <c r="I36" s="66"/>
    </row>
    <row r="37" spans="1:9" s="65" customFormat="1" ht="24">
      <c r="A37" s="362"/>
      <c r="B37" s="407" t="s">
        <v>394</v>
      </c>
      <c r="C37" s="407"/>
      <c r="D37" s="407"/>
      <c r="E37" s="407"/>
      <c r="F37" s="407"/>
      <c r="G37" s="407"/>
      <c r="I37" s="66"/>
    </row>
    <row r="38" spans="1:9" s="65" customFormat="1" ht="24">
      <c r="A38" s="362"/>
      <c r="B38" s="407" t="s">
        <v>756</v>
      </c>
      <c r="C38" s="407"/>
      <c r="D38" s="407"/>
      <c r="E38" s="407"/>
      <c r="F38" s="407"/>
      <c r="G38" s="407"/>
      <c r="I38" s="66"/>
    </row>
    <row r="39" spans="1:9" s="65" customFormat="1" ht="24">
      <c r="A39" s="362"/>
      <c r="B39" s="407" t="s">
        <v>776</v>
      </c>
      <c r="C39" s="407"/>
      <c r="D39" s="407"/>
      <c r="E39" s="407"/>
      <c r="F39" s="407"/>
      <c r="G39" s="407"/>
      <c r="I39" s="66"/>
    </row>
    <row r="40" spans="1:9" s="65" customFormat="1" ht="24">
      <c r="A40" s="362"/>
      <c r="B40" s="408" t="s">
        <v>777</v>
      </c>
      <c r="C40" s="408"/>
      <c r="D40" s="408"/>
      <c r="E40" s="408"/>
      <c r="F40" s="408"/>
      <c r="G40" s="408"/>
      <c r="I40" s="66"/>
    </row>
    <row r="41" spans="1:9" s="65" customFormat="1" ht="24">
      <c r="A41" s="362"/>
      <c r="B41" s="407" t="s">
        <v>1291</v>
      </c>
      <c r="C41" s="407"/>
      <c r="D41" s="407"/>
      <c r="E41" s="407"/>
      <c r="F41" s="407"/>
      <c r="G41" s="407"/>
      <c r="I41" s="66"/>
    </row>
    <row r="42" spans="1:9" s="65" customFormat="1" ht="24">
      <c r="A42" s="362"/>
      <c r="B42" s="407" t="s">
        <v>395</v>
      </c>
      <c r="C42" s="407"/>
      <c r="D42" s="407"/>
      <c r="E42" s="407"/>
      <c r="F42" s="407"/>
      <c r="G42" s="407"/>
      <c r="I42" s="66"/>
    </row>
    <row r="43" spans="1:9" s="78" customFormat="1" ht="24">
      <c r="A43" s="291"/>
      <c r="B43" s="291"/>
      <c r="C43" s="291"/>
      <c r="D43" s="406" t="s">
        <v>781</v>
      </c>
      <c r="E43" s="406"/>
      <c r="F43" s="406"/>
      <c r="G43" s="406"/>
      <c r="H43" s="98"/>
      <c r="I43" s="79"/>
    </row>
    <row r="44" spans="1:9" s="81" customFormat="1" ht="24">
      <c r="A44" s="361"/>
      <c r="B44" s="406" t="s">
        <v>782</v>
      </c>
      <c r="C44" s="406"/>
      <c r="D44" s="406"/>
      <c r="E44" s="406"/>
      <c r="F44" s="406"/>
      <c r="G44" s="406"/>
      <c r="H44" s="98"/>
      <c r="I44" s="82"/>
    </row>
    <row r="45" spans="1:9" s="81" customFormat="1" ht="24">
      <c r="A45" s="361"/>
      <c r="B45" s="406" t="s">
        <v>779</v>
      </c>
      <c r="C45" s="406"/>
      <c r="D45" s="406"/>
      <c r="E45" s="406"/>
      <c r="F45" s="406"/>
      <c r="G45" s="406"/>
      <c r="H45" s="235"/>
      <c r="I45" s="82"/>
    </row>
    <row r="46" spans="2:9" s="59" customFormat="1" ht="27" customHeight="1">
      <c r="B46" s="62" t="s">
        <v>274</v>
      </c>
      <c r="C46" s="62"/>
      <c r="D46" s="62"/>
      <c r="E46" s="64" t="s">
        <v>92</v>
      </c>
      <c r="F46" s="63">
        <f>F47+F57+F113</f>
        <v>270000</v>
      </c>
      <c r="G46" s="64" t="s">
        <v>6</v>
      </c>
      <c r="I46" s="84">
        <f>F46</f>
        <v>270000</v>
      </c>
    </row>
    <row r="47" spans="3:7" s="62" customFormat="1" ht="23.25" customHeight="1">
      <c r="C47" s="62" t="s">
        <v>275</v>
      </c>
      <c r="D47" s="59"/>
      <c r="E47" s="64" t="s">
        <v>92</v>
      </c>
      <c r="F47" s="63">
        <v>80000</v>
      </c>
      <c r="G47" s="64" t="s">
        <v>6</v>
      </c>
    </row>
    <row r="48" spans="4:7" s="62" customFormat="1" ht="24">
      <c r="D48" s="411" t="s">
        <v>273</v>
      </c>
      <c r="E48" s="411"/>
      <c r="F48" s="411"/>
      <c r="G48" s="411"/>
    </row>
    <row r="49" spans="2:7" s="65" customFormat="1" ht="24">
      <c r="B49" s="428" t="s">
        <v>444</v>
      </c>
      <c r="C49" s="429"/>
      <c r="D49" s="429"/>
      <c r="E49" s="429"/>
      <c r="F49" s="429"/>
      <c r="G49" s="429"/>
    </row>
    <row r="50" spans="2:7" s="65" customFormat="1" ht="24">
      <c r="B50" s="410" t="s">
        <v>445</v>
      </c>
      <c r="C50" s="410"/>
      <c r="D50" s="410"/>
      <c r="E50" s="410"/>
      <c r="F50" s="410"/>
      <c r="G50" s="410"/>
    </row>
    <row r="51" spans="2:7" s="65" customFormat="1" ht="24">
      <c r="B51" s="411" t="s">
        <v>447</v>
      </c>
      <c r="C51" s="411"/>
      <c r="D51" s="411"/>
      <c r="E51" s="411"/>
      <c r="F51" s="411"/>
      <c r="G51" s="411"/>
    </row>
    <row r="52" spans="2:7" s="65" customFormat="1" ht="24">
      <c r="B52" s="426" t="s">
        <v>446</v>
      </c>
      <c r="C52" s="426"/>
      <c r="D52" s="426"/>
      <c r="E52" s="426"/>
      <c r="F52" s="426"/>
      <c r="G52" s="426"/>
    </row>
    <row r="53" spans="2:7" s="65" customFormat="1" ht="24">
      <c r="B53" s="411" t="s">
        <v>448</v>
      </c>
      <c r="C53" s="411"/>
      <c r="D53" s="411"/>
      <c r="E53" s="411"/>
      <c r="F53" s="411"/>
      <c r="G53" s="411"/>
    </row>
    <row r="54" spans="1:7" s="65" customFormat="1" ht="24">
      <c r="A54" s="272"/>
      <c r="B54" s="407" t="s">
        <v>235</v>
      </c>
      <c r="C54" s="407"/>
      <c r="D54" s="407"/>
      <c r="E54" s="407"/>
      <c r="F54" s="407"/>
      <c r="G54" s="407"/>
    </row>
    <row r="55" spans="6:7" s="65" customFormat="1" ht="24" hidden="1">
      <c r="F55" s="66"/>
      <c r="G55" s="67"/>
    </row>
    <row r="56" spans="3:7" s="65" customFormat="1" ht="23.25" customHeight="1">
      <c r="C56" s="68" t="s">
        <v>93</v>
      </c>
      <c r="F56" s="66"/>
      <c r="G56" s="67"/>
    </row>
    <row r="57" spans="3:7" s="62" customFormat="1" ht="21" customHeight="1">
      <c r="C57" s="68" t="s">
        <v>25</v>
      </c>
      <c r="E57" s="64" t="s">
        <v>92</v>
      </c>
      <c r="F57" s="63">
        <f>F58+F65+F75+F90+F97+F105</f>
        <v>140000</v>
      </c>
      <c r="G57" s="64" t="s">
        <v>6</v>
      </c>
    </row>
    <row r="58" spans="4:7" s="62" customFormat="1" ht="20.25" customHeight="1">
      <c r="D58" s="62" t="s">
        <v>62</v>
      </c>
      <c r="E58" s="64" t="s">
        <v>92</v>
      </c>
      <c r="F58" s="63">
        <v>30000</v>
      </c>
      <c r="G58" s="64" t="s">
        <v>6</v>
      </c>
    </row>
    <row r="59" spans="4:7" s="62" customFormat="1" ht="24">
      <c r="D59" s="65" t="s">
        <v>251</v>
      </c>
      <c r="F59" s="63"/>
      <c r="G59" s="64"/>
    </row>
    <row r="60" spans="2:7" s="65" customFormat="1" ht="24">
      <c r="B60" s="73" t="s">
        <v>252</v>
      </c>
      <c r="F60" s="66"/>
      <c r="G60" s="67"/>
    </row>
    <row r="61" spans="2:7" s="65" customFormat="1" ht="20.25" customHeight="1">
      <c r="B61" s="314" t="s">
        <v>449</v>
      </c>
      <c r="F61" s="66"/>
      <c r="G61" s="67"/>
    </row>
    <row r="62" spans="6:7" s="65" customFormat="1" ht="24" hidden="1">
      <c r="F62" s="66"/>
      <c r="G62" s="67"/>
    </row>
    <row r="63" spans="2:7" s="62" customFormat="1" ht="24" hidden="1">
      <c r="B63" s="65"/>
      <c r="D63" s="70"/>
      <c r="F63" s="63"/>
      <c r="G63" s="64"/>
    </row>
    <row r="64" spans="2:7" s="62" customFormat="1" ht="24">
      <c r="B64" s="65"/>
      <c r="D64" s="70" t="s">
        <v>829</v>
      </c>
      <c r="F64" s="63"/>
      <c r="G64" s="64"/>
    </row>
    <row r="65" spans="5:7" s="62" customFormat="1" ht="23.25">
      <c r="E65" s="64" t="s">
        <v>92</v>
      </c>
      <c r="F65" s="63">
        <v>20000</v>
      </c>
      <c r="G65" s="64" t="s">
        <v>6</v>
      </c>
    </row>
    <row r="66" spans="4:7" s="62" customFormat="1" ht="21.75" customHeight="1">
      <c r="D66" s="100" t="s">
        <v>831</v>
      </c>
      <c r="F66" s="63"/>
      <c r="G66" s="64"/>
    </row>
    <row r="67" spans="2:7" s="62" customFormat="1" ht="24">
      <c r="B67" s="65" t="s">
        <v>830</v>
      </c>
      <c r="D67" s="70"/>
      <c r="F67" s="63"/>
      <c r="G67" s="64"/>
    </row>
    <row r="68" spans="4:7" s="81" customFormat="1" ht="24">
      <c r="D68" s="81" t="s">
        <v>832</v>
      </c>
      <c r="F68" s="82"/>
      <c r="G68" s="83"/>
    </row>
    <row r="69" spans="2:7" s="81" customFormat="1" ht="24">
      <c r="B69" s="425" t="s">
        <v>833</v>
      </c>
      <c r="C69" s="425"/>
      <c r="D69" s="425"/>
      <c r="E69" s="425"/>
      <c r="F69" s="425"/>
      <c r="G69" s="425"/>
    </row>
    <row r="70" spans="2:7" s="78" customFormat="1" ht="24">
      <c r="B70" s="81" t="s">
        <v>834</v>
      </c>
      <c r="D70" s="107"/>
      <c r="F70" s="79"/>
      <c r="G70" s="80"/>
    </row>
    <row r="71" spans="2:7" s="62" customFormat="1" ht="24" hidden="1">
      <c r="B71" s="65"/>
      <c r="D71" s="70"/>
      <c r="F71" s="63"/>
      <c r="G71" s="64"/>
    </row>
    <row r="72" spans="6:7" s="81" customFormat="1" ht="24" hidden="1">
      <c r="F72" s="82"/>
      <c r="G72" s="83"/>
    </row>
    <row r="73" spans="2:7" s="78" customFormat="1" ht="24" customHeight="1" hidden="1">
      <c r="B73" s="81"/>
      <c r="D73" s="107"/>
      <c r="F73" s="79"/>
      <c r="G73" s="80"/>
    </row>
    <row r="74" s="78" customFormat="1" ht="23.25">
      <c r="D74" s="107" t="s">
        <v>263</v>
      </c>
    </row>
    <row r="75" spans="2:7" s="78" customFormat="1" ht="23.25">
      <c r="B75" s="78" t="s">
        <v>48</v>
      </c>
      <c r="D75" s="107"/>
      <c r="E75" s="80" t="s">
        <v>92</v>
      </c>
      <c r="F75" s="79">
        <v>30000</v>
      </c>
      <c r="G75" s="80" t="s">
        <v>6</v>
      </c>
    </row>
    <row r="76" spans="4:7" s="78" customFormat="1" ht="24">
      <c r="D76" s="427" t="s">
        <v>738</v>
      </c>
      <c r="E76" s="427"/>
      <c r="F76" s="427"/>
      <c r="G76" s="427"/>
    </row>
    <row r="77" spans="2:7" s="81" customFormat="1" ht="24">
      <c r="B77" s="81" t="s">
        <v>250</v>
      </c>
      <c r="D77" s="93"/>
      <c r="F77" s="82"/>
      <c r="G77" s="83"/>
    </row>
    <row r="78" spans="2:7" s="81" customFormat="1" ht="24">
      <c r="B78" s="81" t="s">
        <v>851</v>
      </c>
      <c r="D78" s="93"/>
      <c r="F78" s="82"/>
      <c r="G78" s="83"/>
    </row>
    <row r="79" spans="2:7" s="81" customFormat="1" ht="24">
      <c r="B79" s="81" t="s">
        <v>758</v>
      </c>
      <c r="D79" s="93"/>
      <c r="F79" s="82"/>
      <c r="G79" s="83"/>
    </row>
    <row r="80" spans="2:7" s="81" customFormat="1" ht="24">
      <c r="B80" s="81" t="s">
        <v>852</v>
      </c>
      <c r="D80" s="93"/>
      <c r="F80" s="82"/>
      <c r="G80" s="83"/>
    </row>
    <row r="81" spans="2:7" s="81" customFormat="1" ht="24">
      <c r="B81" s="81" t="s">
        <v>836</v>
      </c>
      <c r="D81" s="93"/>
      <c r="F81" s="82"/>
      <c r="G81" s="83"/>
    </row>
    <row r="82" spans="2:7" s="81" customFormat="1" ht="24">
      <c r="B82" s="81" t="s">
        <v>835</v>
      </c>
      <c r="D82" s="93"/>
      <c r="F82" s="82"/>
      <c r="G82" s="83"/>
    </row>
    <row r="83" spans="4:7" s="81" customFormat="1" ht="24">
      <c r="D83" s="81" t="s">
        <v>837</v>
      </c>
      <c r="F83" s="82"/>
      <c r="G83" s="83"/>
    </row>
    <row r="84" spans="2:7" s="81" customFormat="1" ht="24">
      <c r="B84" s="425" t="s">
        <v>833</v>
      </c>
      <c r="C84" s="425"/>
      <c r="D84" s="425"/>
      <c r="E84" s="425"/>
      <c r="F84" s="425"/>
      <c r="G84" s="425"/>
    </row>
    <row r="85" spans="2:7" s="78" customFormat="1" ht="24">
      <c r="B85" s="81" t="s">
        <v>838</v>
      </c>
      <c r="D85" s="107"/>
      <c r="F85" s="79"/>
      <c r="G85" s="80"/>
    </row>
    <row r="86" spans="2:7" s="78" customFormat="1" ht="23.25" customHeight="1" hidden="1">
      <c r="B86" s="81"/>
      <c r="D86" s="107"/>
      <c r="F86" s="79"/>
      <c r="G86" s="80"/>
    </row>
    <row r="87" spans="2:7" s="78" customFormat="1" ht="23.25" customHeight="1" hidden="1">
      <c r="B87" s="81"/>
      <c r="D87" s="107"/>
      <c r="F87" s="79"/>
      <c r="G87" s="80"/>
    </row>
    <row r="88" spans="6:7" s="65" customFormat="1" ht="24" hidden="1">
      <c r="F88" s="66"/>
      <c r="G88" s="67"/>
    </row>
    <row r="89" spans="4:7" s="65" customFormat="1" ht="24">
      <c r="D89" s="62" t="s">
        <v>526</v>
      </c>
      <c r="F89" s="66"/>
      <c r="G89" s="67"/>
    </row>
    <row r="90" spans="4:7" s="65" customFormat="1" ht="24">
      <c r="D90" s="62"/>
      <c r="E90" s="62" t="s">
        <v>528</v>
      </c>
      <c r="F90" s="63">
        <v>20000</v>
      </c>
      <c r="G90" s="64" t="s">
        <v>6</v>
      </c>
    </row>
    <row r="91" spans="4:7" s="65" customFormat="1" ht="24">
      <c r="D91" s="65" t="s">
        <v>721</v>
      </c>
      <c r="F91" s="66"/>
      <c r="G91" s="67"/>
    </row>
    <row r="92" spans="2:7" s="65" customFormat="1" ht="24">
      <c r="B92" s="65" t="s">
        <v>722</v>
      </c>
      <c r="F92" s="66"/>
      <c r="G92" s="67"/>
    </row>
    <row r="93" spans="2:7" s="65" customFormat="1" ht="24">
      <c r="B93" s="65" t="s">
        <v>723</v>
      </c>
      <c r="F93" s="66"/>
      <c r="G93" s="67"/>
    </row>
    <row r="94" spans="4:7" s="81" customFormat="1" ht="24">
      <c r="D94" s="93" t="s">
        <v>1203</v>
      </c>
      <c r="F94" s="82"/>
      <c r="G94" s="83"/>
    </row>
    <row r="95" spans="2:7" s="78" customFormat="1" ht="24">
      <c r="B95" s="81" t="s">
        <v>527</v>
      </c>
      <c r="D95" s="107"/>
      <c r="F95" s="79"/>
      <c r="G95" s="80"/>
    </row>
    <row r="96" spans="2:7" s="78" customFormat="1" ht="24">
      <c r="B96" s="81" t="s">
        <v>839</v>
      </c>
      <c r="D96" s="107"/>
      <c r="F96" s="79"/>
      <c r="G96" s="80"/>
    </row>
    <row r="97" spans="2:7" s="78" customFormat="1" ht="24">
      <c r="B97" s="81"/>
      <c r="D97" s="107" t="s">
        <v>840</v>
      </c>
      <c r="E97" s="80" t="s">
        <v>205</v>
      </c>
      <c r="F97" s="79">
        <v>20000</v>
      </c>
      <c r="G97" s="80" t="s">
        <v>6</v>
      </c>
    </row>
    <row r="98" spans="4:7" s="65" customFormat="1" ht="24">
      <c r="D98" s="65" t="s">
        <v>841</v>
      </c>
      <c r="F98" s="66"/>
      <c r="G98" s="67"/>
    </row>
    <row r="99" spans="2:7" s="65" customFormat="1" ht="24">
      <c r="B99" s="65" t="s">
        <v>843</v>
      </c>
      <c r="F99" s="66"/>
      <c r="G99" s="67"/>
    </row>
    <row r="100" spans="2:7" s="65" customFormat="1" ht="24">
      <c r="B100" s="65" t="s">
        <v>842</v>
      </c>
      <c r="F100" s="66"/>
      <c r="G100" s="67"/>
    </row>
    <row r="101" spans="2:7" s="65" customFormat="1" ht="24">
      <c r="B101" s="65" t="s">
        <v>848</v>
      </c>
      <c r="F101" s="66"/>
      <c r="G101" s="67"/>
    </row>
    <row r="102" spans="4:7" s="81" customFormat="1" ht="24">
      <c r="D102" s="93" t="s">
        <v>1203</v>
      </c>
      <c r="F102" s="82"/>
      <c r="G102" s="83"/>
    </row>
    <row r="103" spans="2:7" s="78" customFormat="1" ht="24">
      <c r="B103" s="81" t="s">
        <v>527</v>
      </c>
      <c r="D103" s="107"/>
      <c r="F103" s="79"/>
      <c r="G103" s="80"/>
    </row>
    <row r="104" spans="2:7" s="78" customFormat="1" ht="24">
      <c r="B104" s="81" t="s">
        <v>844</v>
      </c>
      <c r="D104" s="107"/>
      <c r="F104" s="79"/>
      <c r="G104" s="80"/>
    </row>
    <row r="105" spans="2:7" s="78" customFormat="1" ht="24.75" customHeight="1">
      <c r="B105" s="81"/>
      <c r="D105" s="107" t="s">
        <v>845</v>
      </c>
      <c r="E105" s="78" t="s">
        <v>205</v>
      </c>
      <c r="F105" s="79">
        <v>20000</v>
      </c>
      <c r="G105" s="80" t="s">
        <v>6</v>
      </c>
    </row>
    <row r="106" spans="4:7" s="65" customFormat="1" ht="24">
      <c r="D106" s="65" t="s">
        <v>846</v>
      </c>
      <c r="F106" s="66"/>
      <c r="G106" s="67"/>
    </row>
    <row r="107" spans="2:7" s="65" customFormat="1" ht="24">
      <c r="B107" s="65" t="s">
        <v>847</v>
      </c>
      <c r="F107" s="66"/>
      <c r="G107" s="67"/>
    </row>
    <row r="108" spans="2:7" s="65" customFormat="1" ht="24">
      <c r="B108" s="65" t="s">
        <v>1204</v>
      </c>
      <c r="F108" s="66"/>
      <c r="G108" s="67"/>
    </row>
    <row r="109" spans="2:7" s="65" customFormat="1" ht="24">
      <c r="B109" s="65" t="s">
        <v>849</v>
      </c>
      <c r="F109" s="66"/>
      <c r="G109" s="67"/>
    </row>
    <row r="110" spans="4:7" s="81" customFormat="1" ht="24">
      <c r="D110" s="93" t="s">
        <v>1203</v>
      </c>
      <c r="F110" s="82"/>
      <c r="G110" s="83"/>
    </row>
    <row r="111" spans="2:7" s="78" customFormat="1" ht="24">
      <c r="B111" s="81" t="s">
        <v>850</v>
      </c>
      <c r="D111" s="107"/>
      <c r="F111" s="79"/>
      <c r="G111" s="80"/>
    </row>
    <row r="112" spans="2:7" s="78" customFormat="1" ht="24">
      <c r="B112" s="81" t="s">
        <v>1205</v>
      </c>
      <c r="D112" s="107"/>
      <c r="F112" s="79"/>
      <c r="G112" s="80"/>
    </row>
    <row r="113" spans="1:7" s="65" customFormat="1" ht="24.75" customHeight="1">
      <c r="A113" s="62"/>
      <c r="B113" s="62"/>
      <c r="C113" s="68" t="s">
        <v>276</v>
      </c>
      <c r="D113" s="62"/>
      <c r="E113" s="64" t="s">
        <v>92</v>
      </c>
      <c r="F113" s="231">
        <v>50000</v>
      </c>
      <c r="G113" s="64" t="s">
        <v>6</v>
      </c>
    </row>
    <row r="114" spans="4:7" s="65" customFormat="1" ht="22.5" customHeight="1">
      <c r="D114" s="65" t="s">
        <v>450</v>
      </c>
      <c r="E114" s="91"/>
      <c r="F114" s="66"/>
      <c r="G114" s="91"/>
    </row>
    <row r="115" spans="1:7" s="59" customFormat="1" ht="23.25" customHeight="1">
      <c r="A115" s="65"/>
      <c r="B115" s="65" t="s">
        <v>203</v>
      </c>
      <c r="C115" s="65"/>
      <c r="D115" s="65"/>
      <c r="E115" s="91"/>
      <c r="F115" s="66"/>
      <c r="G115" s="91"/>
    </row>
    <row r="116" spans="1:7" s="62" customFormat="1" ht="21.75" customHeight="1">
      <c r="A116" s="65"/>
      <c r="B116" s="65" t="s">
        <v>589</v>
      </c>
      <c r="C116" s="65"/>
      <c r="D116" s="65"/>
      <c r="E116" s="91"/>
      <c r="F116" s="66"/>
      <c r="G116" s="91"/>
    </row>
    <row r="117" spans="1:9" s="62" customFormat="1" ht="27" customHeight="1">
      <c r="A117" s="65"/>
      <c r="B117" s="62" t="s">
        <v>26</v>
      </c>
      <c r="C117" s="65"/>
      <c r="D117" s="65"/>
      <c r="E117" s="64" t="s">
        <v>92</v>
      </c>
      <c r="F117" s="63">
        <f>F118+F121+F123+F125+F128+F130</f>
        <v>280000</v>
      </c>
      <c r="G117" s="64" t="s">
        <v>6</v>
      </c>
      <c r="I117" s="75">
        <f>F117</f>
        <v>280000</v>
      </c>
    </row>
    <row r="118" spans="3:7" s="62" customFormat="1" ht="21.75" customHeight="1">
      <c r="C118" s="70" t="s">
        <v>27</v>
      </c>
      <c r="D118" s="70"/>
      <c r="E118" s="64" t="s">
        <v>92</v>
      </c>
      <c r="F118" s="79">
        <v>20000</v>
      </c>
      <c r="G118" s="64" t="s">
        <v>6</v>
      </c>
    </row>
    <row r="119" spans="1:7" s="62" customFormat="1" ht="24">
      <c r="A119" s="81"/>
      <c r="B119" s="81"/>
      <c r="C119" s="81"/>
      <c r="D119" s="81" t="s">
        <v>451</v>
      </c>
      <c r="E119" s="83"/>
      <c r="F119" s="82"/>
      <c r="G119" s="83"/>
    </row>
    <row r="120" spans="1:7" s="65" customFormat="1" ht="24">
      <c r="A120" s="81"/>
      <c r="B120" s="81" t="s">
        <v>452</v>
      </c>
      <c r="C120" s="81"/>
      <c r="D120" s="81"/>
      <c r="E120" s="83"/>
      <c r="F120" s="82"/>
      <c r="G120" s="83"/>
    </row>
    <row r="121" spans="3:9" s="62" customFormat="1" ht="24.75" customHeight="1">
      <c r="C121" s="62" t="s">
        <v>520</v>
      </c>
      <c r="E121" s="64" t="s">
        <v>92</v>
      </c>
      <c r="F121" s="63">
        <v>10000</v>
      </c>
      <c r="G121" s="64" t="s">
        <v>6</v>
      </c>
      <c r="H121" s="75"/>
      <c r="I121" s="63"/>
    </row>
    <row r="122" spans="4:9" s="65" customFormat="1" ht="22.5" customHeight="1">
      <c r="D122" s="65" t="s">
        <v>78</v>
      </c>
      <c r="E122" s="91"/>
      <c r="F122" s="66"/>
      <c r="G122" s="67"/>
      <c r="H122" s="75"/>
      <c r="I122" s="66"/>
    </row>
    <row r="123" spans="1:7" s="65" customFormat="1" ht="21" customHeight="1">
      <c r="A123" s="62"/>
      <c r="B123" s="62"/>
      <c r="C123" s="70" t="s">
        <v>521</v>
      </c>
      <c r="D123" s="70"/>
      <c r="E123" s="258" t="s">
        <v>92</v>
      </c>
      <c r="F123" s="63">
        <v>100000</v>
      </c>
      <c r="G123" s="64" t="s">
        <v>6</v>
      </c>
    </row>
    <row r="124" spans="1:7" s="62" customFormat="1" ht="24">
      <c r="A124" s="65"/>
      <c r="B124" s="65"/>
      <c r="C124" s="69"/>
      <c r="D124" s="65" t="s">
        <v>453</v>
      </c>
      <c r="E124" s="259"/>
      <c r="F124" s="66"/>
      <c r="G124" s="67"/>
    </row>
    <row r="125" spans="1:7" s="65" customFormat="1" ht="24.75" customHeight="1">
      <c r="A125" s="62"/>
      <c r="B125" s="62"/>
      <c r="C125" s="70" t="s">
        <v>522</v>
      </c>
      <c r="D125" s="70"/>
      <c r="E125" s="258" t="s">
        <v>92</v>
      </c>
      <c r="F125" s="63">
        <v>80000</v>
      </c>
      <c r="G125" s="64" t="s">
        <v>6</v>
      </c>
    </row>
    <row r="126" spans="3:7" s="65" customFormat="1" ht="24">
      <c r="C126" s="69"/>
      <c r="D126" s="69" t="s">
        <v>278</v>
      </c>
      <c r="E126" s="259"/>
      <c r="F126" s="66"/>
      <c r="G126" s="67"/>
    </row>
    <row r="127" spans="3:7" s="65" customFormat="1" ht="15" customHeight="1" hidden="1">
      <c r="C127" s="69"/>
      <c r="D127" s="69"/>
      <c r="E127" s="259"/>
      <c r="F127" s="66"/>
      <c r="G127" s="67"/>
    </row>
    <row r="128" spans="1:7" s="65" customFormat="1" ht="24.75" customHeight="1">
      <c r="A128" s="62"/>
      <c r="B128" s="62"/>
      <c r="C128" s="70" t="s">
        <v>523</v>
      </c>
      <c r="D128" s="70"/>
      <c r="E128" s="258" t="s">
        <v>92</v>
      </c>
      <c r="F128" s="63">
        <v>20000</v>
      </c>
      <c r="G128" s="64" t="s">
        <v>6</v>
      </c>
    </row>
    <row r="129" spans="3:7" s="65" customFormat="1" ht="24">
      <c r="C129" s="69"/>
      <c r="D129" s="69" t="s">
        <v>248</v>
      </c>
      <c r="E129" s="259"/>
      <c r="F129" s="66"/>
      <c r="G129" s="67"/>
    </row>
    <row r="130" spans="1:7" s="62" customFormat="1" ht="24">
      <c r="A130" s="65"/>
      <c r="C130" s="70" t="s">
        <v>524</v>
      </c>
      <c r="D130" s="70"/>
      <c r="E130" s="89" t="s">
        <v>92</v>
      </c>
      <c r="F130" s="63">
        <v>50000</v>
      </c>
      <c r="G130" s="64" t="s">
        <v>6</v>
      </c>
    </row>
    <row r="131" spans="1:7" s="62" customFormat="1" ht="24">
      <c r="A131" s="65"/>
      <c r="B131" s="65"/>
      <c r="C131" s="69"/>
      <c r="D131" s="69" t="s">
        <v>277</v>
      </c>
      <c r="E131" s="69"/>
      <c r="F131" s="66"/>
      <c r="G131" s="67"/>
    </row>
    <row r="132" spans="1:7" s="62" customFormat="1" ht="24" customHeight="1">
      <c r="A132" s="87" t="s">
        <v>89</v>
      </c>
      <c r="B132" s="87"/>
      <c r="C132" s="87"/>
      <c r="D132" s="87"/>
      <c r="E132" s="97" t="s">
        <v>92</v>
      </c>
      <c r="F132" s="96">
        <f>F133</f>
        <v>232700</v>
      </c>
      <c r="G132" s="97" t="s">
        <v>6</v>
      </c>
    </row>
    <row r="133" spans="1:9" s="65" customFormat="1" ht="23.25" customHeight="1">
      <c r="A133" s="62"/>
      <c r="B133" s="62" t="s">
        <v>41</v>
      </c>
      <c r="C133" s="62"/>
      <c r="D133" s="87"/>
      <c r="E133" s="64" t="s">
        <v>92</v>
      </c>
      <c r="F133" s="63">
        <f>F134+F173+F199</f>
        <v>232700</v>
      </c>
      <c r="G133" s="64" t="s">
        <v>6</v>
      </c>
      <c r="I133" s="63">
        <f>F133</f>
        <v>232700</v>
      </c>
    </row>
    <row r="134" spans="1:9" s="65" customFormat="1" ht="24.75" customHeight="1">
      <c r="A134" s="365"/>
      <c r="B134" s="365"/>
      <c r="C134" s="298" t="s">
        <v>823</v>
      </c>
      <c r="D134" s="298"/>
      <c r="E134" s="292" t="s">
        <v>92</v>
      </c>
      <c r="F134" s="274">
        <f>F135+F163</f>
        <v>25200</v>
      </c>
      <c r="G134" s="292" t="s">
        <v>6</v>
      </c>
      <c r="H134" s="75"/>
      <c r="I134" s="63"/>
    </row>
    <row r="135" spans="1:9" s="65" customFormat="1" ht="24" customHeight="1">
      <c r="A135" s="365"/>
      <c r="B135" s="365"/>
      <c r="C135" s="365"/>
      <c r="D135" s="298" t="s">
        <v>569</v>
      </c>
      <c r="E135" s="292" t="s">
        <v>92</v>
      </c>
      <c r="F135" s="274">
        <v>22000</v>
      </c>
      <c r="G135" s="292" t="s">
        <v>6</v>
      </c>
      <c r="H135" s="75"/>
      <c r="I135" s="63">
        <f>SUM(I6:I134)</f>
        <v>2151720</v>
      </c>
    </row>
    <row r="136" spans="1:9" s="65" customFormat="1" ht="24">
      <c r="A136" s="365"/>
      <c r="B136" s="365"/>
      <c r="C136" s="365"/>
      <c r="D136" s="365" t="s">
        <v>570</v>
      </c>
      <c r="E136" s="275"/>
      <c r="F136" s="276"/>
      <c r="G136" s="325"/>
      <c r="H136" s="75"/>
      <c r="I136" s="66"/>
    </row>
    <row r="137" spans="1:9" s="65" customFormat="1" ht="24">
      <c r="A137" s="365" t="s">
        <v>517</v>
      </c>
      <c r="B137" s="365"/>
      <c r="C137" s="365"/>
      <c r="D137" s="365"/>
      <c r="E137" s="273"/>
      <c r="F137" s="274"/>
      <c r="G137" s="325"/>
      <c r="H137" s="75"/>
      <c r="I137" s="66"/>
    </row>
    <row r="138" spans="1:9" s="65" customFormat="1" ht="24.75" customHeight="1">
      <c r="A138" s="365"/>
      <c r="B138" s="365"/>
      <c r="C138" s="365"/>
      <c r="D138" s="365" t="s">
        <v>571</v>
      </c>
      <c r="E138" s="273"/>
      <c r="F138" s="274"/>
      <c r="G138" s="325"/>
      <c r="H138" s="75"/>
      <c r="I138" s="66"/>
    </row>
    <row r="139" spans="1:9" s="65" customFormat="1" ht="25.5" customHeight="1">
      <c r="A139" s="365"/>
      <c r="B139" s="365"/>
      <c r="C139" s="365"/>
      <c r="D139" s="365" t="s">
        <v>572</v>
      </c>
      <c r="E139" s="273"/>
      <c r="F139" s="274"/>
      <c r="G139" s="325"/>
      <c r="H139" s="75"/>
      <c r="I139" s="66"/>
    </row>
    <row r="140" spans="1:9" s="65" customFormat="1" ht="27.75" customHeight="1">
      <c r="A140" s="365"/>
      <c r="B140" s="275" t="s">
        <v>794</v>
      </c>
      <c r="C140" s="275"/>
      <c r="D140" s="275"/>
      <c r="E140" s="275"/>
      <c r="F140" s="275"/>
      <c r="G140" s="325"/>
      <c r="H140" s="75"/>
      <c r="I140" s="66"/>
    </row>
    <row r="141" spans="1:9" s="65" customFormat="1" ht="27" customHeight="1">
      <c r="A141" s="365"/>
      <c r="B141" s="365"/>
      <c r="C141" s="365"/>
      <c r="D141" s="365" t="s">
        <v>795</v>
      </c>
      <c r="E141" s="273"/>
      <c r="F141" s="274"/>
      <c r="G141" s="325"/>
      <c r="H141" s="75"/>
      <c r="I141" s="66"/>
    </row>
    <row r="142" spans="1:9" s="65" customFormat="1" ht="27.75" customHeight="1">
      <c r="A142" s="365"/>
      <c r="B142" s="365"/>
      <c r="C142" s="365"/>
      <c r="D142" s="365" t="s">
        <v>745</v>
      </c>
      <c r="E142" s="273"/>
      <c r="F142" s="274"/>
      <c r="G142" s="325"/>
      <c r="H142" s="75"/>
      <c r="I142" s="66"/>
    </row>
    <row r="143" spans="1:9" s="65" customFormat="1" ht="26.25" customHeight="1">
      <c r="A143" s="365"/>
      <c r="B143" s="365"/>
      <c r="C143" s="365"/>
      <c r="D143" s="365" t="s">
        <v>766</v>
      </c>
      <c r="E143" s="273"/>
      <c r="F143" s="274"/>
      <c r="G143" s="325"/>
      <c r="H143" s="75"/>
      <c r="I143" s="66"/>
    </row>
    <row r="144" spans="1:9" s="65" customFormat="1" ht="24">
      <c r="A144" s="365"/>
      <c r="B144" s="365"/>
      <c r="C144" s="365"/>
      <c r="D144" s="365" t="s">
        <v>578</v>
      </c>
      <c r="E144" s="365"/>
      <c r="F144" s="274"/>
      <c r="G144" s="325"/>
      <c r="H144" s="75"/>
      <c r="I144" s="66"/>
    </row>
    <row r="145" spans="1:9" s="65" customFormat="1" ht="24">
      <c r="A145" s="365"/>
      <c r="B145" s="365"/>
      <c r="C145" s="365"/>
      <c r="D145" s="365" t="s">
        <v>767</v>
      </c>
      <c r="E145" s="273"/>
      <c r="F145" s="274"/>
      <c r="G145" s="325"/>
      <c r="H145" s="75"/>
      <c r="I145" s="66"/>
    </row>
    <row r="146" spans="1:9" s="65" customFormat="1" ht="24">
      <c r="A146" s="365"/>
      <c r="B146" s="275" t="s">
        <v>764</v>
      </c>
      <c r="C146" s="275"/>
      <c r="D146" s="275"/>
      <c r="E146" s="275"/>
      <c r="F146" s="275"/>
      <c r="G146" s="325"/>
      <c r="H146" s="75"/>
      <c r="I146" s="66"/>
    </row>
    <row r="147" spans="1:9" s="65" customFormat="1" ht="24">
      <c r="A147" s="365"/>
      <c r="B147" s="365"/>
      <c r="C147" s="365"/>
      <c r="D147" s="365" t="s">
        <v>763</v>
      </c>
      <c r="E147" s="273"/>
      <c r="F147" s="274"/>
      <c r="G147" s="325"/>
      <c r="H147" s="75"/>
      <c r="I147" s="66"/>
    </row>
    <row r="148" spans="1:9" s="65" customFormat="1" ht="24">
      <c r="A148" s="365"/>
      <c r="B148" s="365"/>
      <c r="C148" s="365"/>
      <c r="D148" s="365" t="s">
        <v>768</v>
      </c>
      <c r="E148" s="273"/>
      <c r="F148" s="274"/>
      <c r="G148" s="325"/>
      <c r="H148" s="75"/>
      <c r="I148" s="66"/>
    </row>
    <row r="149" spans="1:9" s="65" customFormat="1" ht="24">
      <c r="A149" s="365"/>
      <c r="B149" s="365" t="s">
        <v>765</v>
      </c>
      <c r="C149" s="365"/>
      <c r="D149" s="365"/>
      <c r="E149" s="273"/>
      <c r="F149" s="274"/>
      <c r="G149" s="325"/>
      <c r="H149" s="75"/>
      <c r="I149" s="66"/>
    </row>
    <row r="150" spans="1:9" s="65" customFormat="1" ht="24">
      <c r="A150" s="365"/>
      <c r="B150" s="365"/>
      <c r="C150" s="365"/>
      <c r="D150" s="365" t="s">
        <v>757</v>
      </c>
      <c r="E150" s="273"/>
      <c r="F150" s="274"/>
      <c r="G150" s="325"/>
      <c r="H150" s="75"/>
      <c r="I150" s="66"/>
    </row>
    <row r="151" spans="1:9" s="65" customFormat="1" ht="24">
      <c r="A151" s="365"/>
      <c r="B151" s="365"/>
      <c r="C151" s="365"/>
      <c r="D151" s="365" t="s">
        <v>573</v>
      </c>
      <c r="E151" s="273"/>
      <c r="F151" s="274"/>
      <c r="G151" s="325"/>
      <c r="H151" s="75"/>
      <c r="I151" s="66"/>
    </row>
    <row r="152" spans="1:9" s="65" customFormat="1" ht="22.5" customHeight="1">
      <c r="A152" s="365"/>
      <c r="B152" s="365" t="s">
        <v>579</v>
      </c>
      <c r="C152" s="365"/>
      <c r="D152" s="365"/>
      <c r="E152" s="273"/>
      <c r="F152" s="274"/>
      <c r="G152" s="325"/>
      <c r="H152" s="75"/>
      <c r="I152" s="66"/>
    </row>
    <row r="153" spans="1:9" s="65" customFormat="1" ht="24">
      <c r="A153" s="365"/>
      <c r="B153" s="365"/>
      <c r="C153" s="365"/>
      <c r="D153" s="365" t="s">
        <v>574</v>
      </c>
      <c r="E153" s="273"/>
      <c r="F153" s="274"/>
      <c r="G153" s="325"/>
      <c r="H153" s="75"/>
      <c r="I153" s="66"/>
    </row>
    <row r="154" spans="1:9" s="65" customFormat="1" ht="24">
      <c r="A154" s="365"/>
      <c r="B154" s="365"/>
      <c r="C154" s="365"/>
      <c r="D154" s="365" t="s">
        <v>575</v>
      </c>
      <c r="E154" s="273"/>
      <c r="F154" s="274"/>
      <c r="G154" s="325"/>
      <c r="H154" s="75"/>
      <c r="I154" s="66"/>
    </row>
    <row r="155" spans="1:9" s="65" customFormat="1" ht="22.5" customHeight="1">
      <c r="A155" s="365"/>
      <c r="B155" s="365" t="s">
        <v>581</v>
      </c>
      <c r="C155" s="365"/>
      <c r="D155" s="365"/>
      <c r="E155" s="273"/>
      <c r="F155" s="274"/>
      <c r="G155" s="325"/>
      <c r="H155" s="75"/>
      <c r="I155" s="66"/>
    </row>
    <row r="156" spans="1:9" s="65" customFormat="1" ht="24">
      <c r="A156" s="365"/>
      <c r="B156" s="365"/>
      <c r="C156" s="365"/>
      <c r="D156" s="365" t="s">
        <v>576</v>
      </c>
      <c r="E156" s="273"/>
      <c r="F156" s="274"/>
      <c r="G156" s="325"/>
      <c r="H156" s="75"/>
      <c r="I156" s="66"/>
    </row>
    <row r="157" spans="1:9" s="65" customFormat="1" ht="25.5" customHeight="1">
      <c r="A157" s="365"/>
      <c r="B157" s="365"/>
      <c r="C157" s="365"/>
      <c r="D157" s="365" t="s">
        <v>577</v>
      </c>
      <c r="E157" s="273"/>
      <c r="F157" s="274"/>
      <c r="G157" s="325"/>
      <c r="H157" s="75"/>
      <c r="I157" s="66"/>
    </row>
    <row r="158" spans="1:9" s="65" customFormat="1" ht="23.25" customHeight="1">
      <c r="A158" s="365"/>
      <c r="B158" s="365" t="s">
        <v>580</v>
      </c>
      <c r="C158" s="365"/>
      <c r="D158" s="365"/>
      <c r="E158" s="273"/>
      <c r="F158" s="274"/>
      <c r="G158" s="325"/>
      <c r="H158" s="75"/>
      <c r="I158" s="66"/>
    </row>
    <row r="159" spans="1:9" s="65" customFormat="1" ht="24">
      <c r="A159" s="365"/>
      <c r="B159" s="365"/>
      <c r="C159" s="365"/>
      <c r="D159" s="402" t="s">
        <v>1196</v>
      </c>
      <c r="E159" s="275"/>
      <c r="F159" s="276"/>
      <c r="G159" s="325"/>
      <c r="H159" s="75"/>
      <c r="I159" s="66"/>
    </row>
    <row r="160" spans="1:9" s="65" customFormat="1" ht="24.75" customHeight="1">
      <c r="A160" s="365"/>
      <c r="B160" s="365" t="s">
        <v>386</v>
      </c>
      <c r="C160" s="365"/>
      <c r="D160" s="365"/>
      <c r="E160" s="275"/>
      <c r="F160" s="276"/>
      <c r="G160" s="325"/>
      <c r="H160" s="75"/>
      <c r="I160" s="66"/>
    </row>
    <row r="161" spans="1:9" s="65" customFormat="1" ht="24.75" customHeight="1">
      <c r="A161" s="365"/>
      <c r="B161" s="365" t="s">
        <v>419</v>
      </c>
      <c r="C161" s="365"/>
      <c r="D161" s="365"/>
      <c r="E161" s="275"/>
      <c r="F161" s="276"/>
      <c r="G161" s="325"/>
      <c r="H161" s="75"/>
      <c r="I161" s="66"/>
    </row>
    <row r="162" spans="1:9" s="65" customFormat="1" ht="24.75" customHeight="1">
      <c r="A162" s="365"/>
      <c r="B162" s="365" t="s">
        <v>809</v>
      </c>
      <c r="C162" s="365"/>
      <c r="D162" s="365"/>
      <c r="E162" s="365"/>
      <c r="F162" s="276"/>
      <c r="G162" s="292"/>
      <c r="H162" s="75"/>
      <c r="I162" s="66"/>
    </row>
    <row r="163" spans="1:9" s="65" customFormat="1" ht="24" customHeight="1">
      <c r="A163" s="365"/>
      <c r="B163" s="365"/>
      <c r="C163" s="365"/>
      <c r="D163" s="298" t="s">
        <v>863</v>
      </c>
      <c r="E163" s="292" t="s">
        <v>92</v>
      </c>
      <c r="F163" s="274">
        <v>3200</v>
      </c>
      <c r="G163" s="292" t="s">
        <v>6</v>
      </c>
      <c r="H163" s="75"/>
      <c r="I163" s="66"/>
    </row>
    <row r="164" spans="1:9" s="65" customFormat="1" ht="22.5" customHeight="1">
      <c r="A164" s="365"/>
      <c r="B164" s="365"/>
      <c r="C164" s="365"/>
      <c r="D164" s="365" t="s">
        <v>856</v>
      </c>
      <c r="E164" s="275"/>
      <c r="F164" s="276"/>
      <c r="G164" s="325"/>
      <c r="H164" s="75"/>
      <c r="I164" s="66"/>
    </row>
    <row r="165" spans="1:9" s="65" customFormat="1" ht="24" customHeight="1">
      <c r="A165" s="365" t="s">
        <v>862</v>
      </c>
      <c r="B165" s="365"/>
      <c r="C165" s="365"/>
      <c r="D165" s="365"/>
      <c r="E165" s="273"/>
      <c r="F165" s="274"/>
      <c r="G165" s="325"/>
      <c r="H165" s="75"/>
      <c r="I165" s="66"/>
    </row>
    <row r="166" s="275" customFormat="1" ht="24">
      <c r="D166" s="273" t="s">
        <v>571</v>
      </c>
    </row>
    <row r="167" spans="3:7" s="275" customFormat="1" ht="24">
      <c r="C167" s="366"/>
      <c r="D167" s="367" t="s">
        <v>858</v>
      </c>
      <c r="E167" s="366"/>
      <c r="F167" s="366"/>
      <c r="G167" s="366"/>
    </row>
    <row r="168" spans="3:7" s="275" customFormat="1" ht="24">
      <c r="C168" s="366"/>
      <c r="D168" s="367" t="s">
        <v>859</v>
      </c>
      <c r="E168" s="366"/>
      <c r="F168" s="366"/>
      <c r="G168" s="366"/>
    </row>
    <row r="169" spans="1:9" s="65" customFormat="1" ht="26.25" customHeight="1">
      <c r="A169" s="365"/>
      <c r="B169" s="365"/>
      <c r="C169" s="365"/>
      <c r="D169" s="365" t="s">
        <v>796</v>
      </c>
      <c r="E169" s="275"/>
      <c r="F169" s="276"/>
      <c r="G169" s="325"/>
      <c r="H169" s="75"/>
      <c r="I169" s="66"/>
    </row>
    <row r="170" spans="1:9" s="65" customFormat="1" ht="24.75" customHeight="1">
      <c r="A170" s="365"/>
      <c r="B170" s="365" t="s">
        <v>386</v>
      </c>
      <c r="C170" s="365"/>
      <c r="D170" s="365"/>
      <c r="E170" s="275"/>
      <c r="F170" s="276"/>
      <c r="G170" s="325"/>
      <c r="H170" s="75"/>
      <c r="I170" s="66"/>
    </row>
    <row r="171" spans="1:9" s="65" customFormat="1" ht="22.5" customHeight="1">
      <c r="A171" s="365"/>
      <c r="B171" s="365" t="s">
        <v>419</v>
      </c>
      <c r="C171" s="365"/>
      <c r="D171" s="365"/>
      <c r="E171" s="275"/>
      <c r="F171" s="276"/>
      <c r="G171" s="325"/>
      <c r="H171" s="75"/>
      <c r="I171" s="66"/>
    </row>
    <row r="172" spans="1:9" s="65" customFormat="1" ht="24.75" customHeight="1">
      <c r="A172" s="365"/>
      <c r="B172" s="365" t="s">
        <v>808</v>
      </c>
      <c r="C172" s="365"/>
      <c r="D172" s="365"/>
      <c r="E172" s="365"/>
      <c r="F172" s="276"/>
      <c r="G172" s="292"/>
      <c r="H172" s="75"/>
      <c r="I172" s="66"/>
    </row>
    <row r="173" spans="3:7" s="62" customFormat="1" ht="21" customHeight="1">
      <c r="C173" s="62" t="s">
        <v>864</v>
      </c>
      <c r="E173" s="64" t="s">
        <v>92</v>
      </c>
      <c r="F173" s="63">
        <f>F174+F187</f>
        <v>57500</v>
      </c>
      <c r="G173" s="64" t="s">
        <v>6</v>
      </c>
    </row>
    <row r="174" spans="3:7" s="62" customFormat="1" ht="23.25">
      <c r="C174" s="62" t="s">
        <v>865</v>
      </c>
      <c r="E174" s="64" t="s">
        <v>92</v>
      </c>
      <c r="F174" s="63">
        <v>45000</v>
      </c>
      <c r="G174" s="64" t="s">
        <v>6</v>
      </c>
    </row>
    <row r="175" spans="4:7" s="62" customFormat="1" ht="24">
      <c r="D175" s="65" t="s">
        <v>866</v>
      </c>
      <c r="E175" s="65"/>
      <c r="F175" s="66"/>
      <c r="G175" s="64"/>
    </row>
    <row r="176" spans="1:7" s="62" customFormat="1" ht="24">
      <c r="A176" s="367"/>
      <c r="B176" s="367"/>
      <c r="C176" s="367"/>
      <c r="D176" s="367" t="s">
        <v>867</v>
      </c>
      <c r="E176" s="367"/>
      <c r="F176" s="367"/>
      <c r="G176" s="367"/>
    </row>
    <row r="177" spans="1:7" s="62" customFormat="1" ht="24">
      <c r="A177" s="367"/>
      <c r="B177" s="367"/>
      <c r="C177" s="367"/>
      <c r="D177" s="367" t="s">
        <v>868</v>
      </c>
      <c r="E177" s="367"/>
      <c r="F177" s="367"/>
      <c r="G177" s="367"/>
    </row>
    <row r="178" spans="1:7" s="62" customFormat="1" ht="24">
      <c r="A178" s="367"/>
      <c r="B178" s="367"/>
      <c r="C178" s="367"/>
      <c r="D178" s="367" t="s">
        <v>869</v>
      </c>
      <c r="E178" s="367"/>
      <c r="F178" s="367"/>
      <c r="G178" s="367"/>
    </row>
    <row r="179" spans="1:7" s="62" customFormat="1" ht="24">
      <c r="A179" s="367"/>
      <c r="B179" s="367"/>
      <c r="C179" s="367"/>
      <c r="D179" s="367" t="s">
        <v>870</v>
      </c>
      <c r="E179" s="367"/>
      <c r="F179" s="367"/>
      <c r="G179" s="367"/>
    </row>
    <row r="180" spans="1:7" s="62" customFormat="1" ht="24">
      <c r="A180" s="367"/>
      <c r="B180" s="367"/>
      <c r="C180" s="367"/>
      <c r="D180" s="367" t="s">
        <v>871</v>
      </c>
      <c r="E180" s="367"/>
      <c r="F180" s="367"/>
      <c r="G180" s="367"/>
    </row>
    <row r="181" spans="1:7" s="62" customFormat="1" ht="24">
      <c r="A181" s="367"/>
      <c r="B181" s="367"/>
      <c r="C181" s="367"/>
      <c r="D181" s="367" t="s">
        <v>872</v>
      </c>
      <c r="E181" s="367"/>
      <c r="F181" s="367"/>
      <c r="G181" s="367"/>
    </row>
    <row r="182" spans="1:7" s="62" customFormat="1" ht="24">
      <c r="A182" s="367"/>
      <c r="B182" s="367"/>
      <c r="C182" s="367"/>
      <c r="D182" s="367" t="s">
        <v>1274</v>
      </c>
      <c r="E182" s="367"/>
      <c r="F182" s="367"/>
      <c r="G182" s="367"/>
    </row>
    <row r="183" spans="1:9" s="65" customFormat="1" ht="24">
      <c r="A183" s="365"/>
      <c r="B183" s="365"/>
      <c r="C183" s="365"/>
      <c r="D183" s="402" t="s">
        <v>1194</v>
      </c>
      <c r="E183" s="275"/>
      <c r="F183" s="276"/>
      <c r="G183" s="325"/>
      <c r="H183" s="75"/>
      <c r="I183" s="66"/>
    </row>
    <row r="184" spans="1:9" s="65" customFormat="1" ht="24.75" customHeight="1">
      <c r="A184" s="365"/>
      <c r="B184" s="365" t="s">
        <v>386</v>
      </c>
      <c r="C184" s="365"/>
      <c r="D184" s="365"/>
      <c r="E184" s="275"/>
      <c r="F184" s="276"/>
      <c r="G184" s="325"/>
      <c r="H184" s="75"/>
      <c r="I184" s="66"/>
    </row>
    <row r="185" spans="1:9" s="65" customFormat="1" ht="25.5" customHeight="1">
      <c r="A185" s="365"/>
      <c r="B185" s="365" t="s">
        <v>419</v>
      </c>
      <c r="C185" s="365"/>
      <c r="D185" s="365"/>
      <c r="E185" s="275"/>
      <c r="F185" s="276"/>
      <c r="G185" s="325"/>
      <c r="H185" s="75"/>
      <c r="I185" s="66"/>
    </row>
    <row r="186" spans="1:9" s="65" customFormat="1" ht="22.5" customHeight="1">
      <c r="A186" s="365"/>
      <c r="B186" s="402" t="s">
        <v>1206</v>
      </c>
      <c r="C186" s="365"/>
      <c r="D186" s="365"/>
      <c r="E186" s="365"/>
      <c r="F186" s="276"/>
      <c r="G186" s="292"/>
      <c r="H186" s="75"/>
      <c r="I186" s="66"/>
    </row>
    <row r="187" spans="3:7" s="62" customFormat="1" ht="23.25">
      <c r="C187" s="62" t="s">
        <v>873</v>
      </c>
      <c r="E187" s="64" t="s">
        <v>92</v>
      </c>
      <c r="F187" s="63">
        <v>12500</v>
      </c>
      <c r="G187" s="64" t="s">
        <v>6</v>
      </c>
    </row>
    <row r="188" spans="4:7" s="62" customFormat="1" ht="22.5" customHeight="1">
      <c r="D188" s="65" t="s">
        <v>874</v>
      </c>
      <c r="E188" s="65"/>
      <c r="F188" s="66"/>
      <c r="G188" s="64"/>
    </row>
    <row r="189" spans="3:7" s="369" customFormat="1" ht="24">
      <c r="C189" s="370"/>
      <c r="D189" s="370" t="s">
        <v>875</v>
      </c>
      <c r="E189" s="371"/>
      <c r="F189" s="372"/>
      <c r="G189" s="373"/>
    </row>
    <row r="190" spans="2:7" s="369" customFormat="1" ht="24">
      <c r="B190" s="370"/>
      <c r="C190" s="370"/>
      <c r="D190" s="370" t="s">
        <v>876</v>
      </c>
      <c r="E190" s="371"/>
      <c r="F190" s="372"/>
      <c r="G190" s="373"/>
    </row>
    <row r="191" spans="2:7" s="369" customFormat="1" ht="24">
      <c r="B191" s="370"/>
      <c r="C191" s="370"/>
      <c r="D191" s="370" t="s">
        <v>877</v>
      </c>
      <c r="E191" s="371"/>
      <c r="F191" s="372"/>
      <c r="G191" s="373"/>
    </row>
    <row r="192" spans="2:7" s="369" customFormat="1" ht="21" customHeight="1">
      <c r="B192" s="370"/>
      <c r="C192" s="370"/>
      <c r="D192" s="370" t="s">
        <v>878</v>
      </c>
      <c r="E192" s="371"/>
      <c r="F192" s="372"/>
      <c r="G192" s="373"/>
    </row>
    <row r="193" spans="1:7" s="65" customFormat="1" ht="24" hidden="1">
      <c r="A193" s="62"/>
      <c r="B193" s="62"/>
      <c r="C193" s="62"/>
      <c r="D193" s="62"/>
      <c r="E193" s="62" t="s">
        <v>92</v>
      </c>
      <c r="F193" s="63" t="e">
        <f>#REF!</f>
        <v>#REF!</v>
      </c>
      <c r="G193" s="64" t="s">
        <v>6</v>
      </c>
    </row>
    <row r="194" spans="1:7" s="65" customFormat="1" ht="23.25" customHeight="1">
      <c r="A194" s="369"/>
      <c r="B194" s="369"/>
      <c r="C194" s="369"/>
      <c r="D194" s="370" t="s">
        <v>1273</v>
      </c>
      <c r="E194" s="369"/>
      <c r="F194" s="374"/>
      <c r="G194" s="375"/>
    </row>
    <row r="195" spans="1:9" s="65" customFormat="1" ht="24">
      <c r="A195" s="402"/>
      <c r="B195" s="402"/>
      <c r="C195" s="402"/>
      <c r="D195" s="402" t="s">
        <v>1195</v>
      </c>
      <c r="E195" s="275"/>
      <c r="F195" s="276"/>
      <c r="G195" s="325"/>
      <c r="H195" s="75"/>
      <c r="I195" s="66"/>
    </row>
    <row r="196" spans="1:9" s="65" customFormat="1" ht="24.75" customHeight="1">
      <c r="A196" s="402"/>
      <c r="B196" s="402" t="s">
        <v>386</v>
      </c>
      <c r="C196" s="402"/>
      <c r="D196" s="402"/>
      <c r="E196" s="275"/>
      <c r="F196" s="276"/>
      <c r="G196" s="325"/>
      <c r="H196" s="75"/>
      <c r="I196" s="66"/>
    </row>
    <row r="197" spans="1:9" s="65" customFormat="1" ht="25.5" customHeight="1">
      <c r="A197" s="402"/>
      <c r="B197" s="402" t="s">
        <v>419</v>
      </c>
      <c r="C197" s="402"/>
      <c r="D197" s="402"/>
      <c r="E197" s="275"/>
      <c r="F197" s="276"/>
      <c r="G197" s="325"/>
      <c r="H197" s="75"/>
      <c r="I197" s="66"/>
    </row>
    <row r="198" spans="1:9" s="65" customFormat="1" ht="22.5" customHeight="1">
      <c r="A198" s="402"/>
      <c r="B198" s="402" t="s">
        <v>809</v>
      </c>
      <c r="C198" s="402"/>
      <c r="D198" s="402"/>
      <c r="E198" s="402"/>
      <c r="F198" s="276"/>
      <c r="G198" s="292"/>
      <c r="H198" s="75"/>
      <c r="I198" s="66"/>
    </row>
    <row r="199" spans="1:7" s="65" customFormat="1" ht="24">
      <c r="A199" s="62"/>
      <c r="B199" s="62"/>
      <c r="C199" s="62" t="s">
        <v>525</v>
      </c>
      <c r="D199" s="62"/>
      <c r="E199" s="64" t="s">
        <v>92</v>
      </c>
      <c r="F199" s="63">
        <v>150000</v>
      </c>
      <c r="G199" s="64" t="s">
        <v>6</v>
      </c>
    </row>
    <row r="200" spans="1:7" s="78" customFormat="1" ht="22.5" customHeight="1">
      <c r="A200" s="65"/>
      <c r="B200" s="65"/>
      <c r="C200" s="65"/>
      <c r="D200" s="65" t="s">
        <v>249</v>
      </c>
      <c r="E200" s="65"/>
      <c r="F200" s="66"/>
      <c r="G200" s="67"/>
    </row>
    <row r="201" spans="1:7" s="62" customFormat="1" ht="22.5" customHeight="1">
      <c r="A201" s="65"/>
      <c r="B201" s="65" t="s">
        <v>590</v>
      </c>
      <c r="C201" s="65"/>
      <c r="D201" s="65"/>
      <c r="E201" s="65"/>
      <c r="F201" s="66"/>
      <c r="G201" s="67"/>
    </row>
    <row r="202" spans="1:7" s="62" customFormat="1" ht="22.5" customHeight="1">
      <c r="A202" s="65"/>
      <c r="B202" s="65" t="s">
        <v>591</v>
      </c>
      <c r="C202" s="65"/>
      <c r="D202" s="65"/>
      <c r="E202" s="65"/>
      <c r="F202" s="66"/>
      <c r="G202" s="67"/>
    </row>
    <row r="203" spans="1:9" s="65" customFormat="1" ht="29.25" customHeight="1">
      <c r="A203" s="365"/>
      <c r="B203" s="298"/>
      <c r="C203" s="298"/>
      <c r="D203" s="298"/>
      <c r="E203" s="292"/>
      <c r="F203" s="274"/>
      <c r="G203" s="292"/>
      <c r="H203" s="75"/>
      <c r="I203" s="66"/>
    </row>
    <row r="204" spans="1:8" s="65" customFormat="1" ht="31.5" customHeight="1">
      <c r="A204" s="291"/>
      <c r="B204" s="291"/>
      <c r="C204" s="291"/>
      <c r="D204" s="291"/>
      <c r="E204" s="352"/>
      <c r="F204" s="334"/>
      <c r="G204" s="352"/>
      <c r="H204" s="67"/>
    </row>
    <row r="205" spans="1:8" s="65" customFormat="1" ht="24">
      <c r="A205" s="291"/>
      <c r="B205" s="291"/>
      <c r="C205" s="291"/>
      <c r="D205" s="364"/>
      <c r="E205" s="352"/>
      <c r="F205" s="334"/>
      <c r="G205" s="352"/>
      <c r="H205" s="67"/>
    </row>
    <row r="206" spans="1:8" s="65" customFormat="1" ht="24">
      <c r="A206" s="291"/>
      <c r="B206" s="364"/>
      <c r="C206" s="291"/>
      <c r="D206" s="291"/>
      <c r="E206" s="352"/>
      <c r="F206" s="334"/>
      <c r="G206" s="352"/>
      <c r="H206" s="67"/>
    </row>
    <row r="207" spans="1:8" s="65" customFormat="1" ht="24">
      <c r="A207" s="298"/>
      <c r="B207" s="365"/>
      <c r="C207" s="275"/>
      <c r="D207" s="275"/>
      <c r="E207" s="273"/>
      <c r="F207" s="273"/>
      <c r="G207" s="292"/>
      <c r="H207" s="67"/>
    </row>
    <row r="208" spans="1:8" s="65" customFormat="1" ht="32.25" customHeight="1">
      <c r="A208" s="298"/>
      <c r="B208" s="298"/>
      <c r="C208" s="298"/>
      <c r="D208" s="298"/>
      <c r="E208" s="292"/>
      <c r="F208" s="274"/>
      <c r="G208" s="292"/>
      <c r="H208" s="67"/>
    </row>
    <row r="209" spans="1:8" s="65" customFormat="1" ht="30" customHeight="1">
      <c r="A209" s="365"/>
      <c r="B209" s="365"/>
      <c r="C209" s="365"/>
      <c r="D209" s="275"/>
      <c r="E209" s="273"/>
      <c r="F209" s="319"/>
      <c r="G209" s="292"/>
      <c r="H209" s="67"/>
    </row>
    <row r="210" spans="1:8" s="65" customFormat="1" ht="24">
      <c r="A210" s="365"/>
      <c r="B210" s="275"/>
      <c r="C210" s="275"/>
      <c r="D210" s="275"/>
      <c r="E210" s="275"/>
      <c r="F210" s="275"/>
      <c r="G210" s="275"/>
      <c r="H210" s="67"/>
    </row>
    <row r="211" spans="1:8" s="65" customFormat="1" ht="24">
      <c r="A211" s="365"/>
      <c r="B211" s="275"/>
      <c r="C211" s="275"/>
      <c r="D211" s="275"/>
      <c r="E211" s="275"/>
      <c r="F211" s="275"/>
      <c r="G211" s="275"/>
      <c r="H211" s="67"/>
    </row>
    <row r="212" spans="1:8" s="62" customFormat="1" ht="22.5" customHeight="1">
      <c r="A212" s="298"/>
      <c r="B212" s="298"/>
      <c r="C212" s="298"/>
      <c r="D212" s="407"/>
      <c r="E212" s="407"/>
      <c r="F212" s="407"/>
      <c r="G212" s="407"/>
      <c r="H212" s="64"/>
    </row>
    <row r="213" spans="1:8" s="65" customFormat="1" ht="22.5" customHeight="1">
      <c r="A213" s="365"/>
      <c r="B213" s="275"/>
      <c r="C213" s="275"/>
      <c r="D213" s="275"/>
      <c r="E213" s="275"/>
      <c r="F213" s="275"/>
      <c r="G213" s="275"/>
      <c r="H213" s="67"/>
    </row>
    <row r="214" spans="1:8" s="65" customFormat="1" ht="22.5" customHeight="1">
      <c r="A214" s="365"/>
      <c r="B214" s="275"/>
      <c r="C214" s="275"/>
      <c r="D214" s="275"/>
      <c r="E214" s="275"/>
      <c r="F214" s="275"/>
      <c r="G214" s="275"/>
      <c r="H214" s="67"/>
    </row>
    <row r="215" spans="1:8" s="65" customFormat="1" ht="26.25" customHeight="1">
      <c r="A215" s="365"/>
      <c r="B215" s="365"/>
      <c r="C215" s="365"/>
      <c r="D215" s="365"/>
      <c r="E215" s="365"/>
      <c r="F215" s="365"/>
      <c r="G215" s="365"/>
      <c r="H215" s="67"/>
    </row>
    <row r="216" spans="2:9" s="65" customFormat="1" ht="33" customHeight="1">
      <c r="B216" s="62"/>
      <c r="C216" s="62"/>
      <c r="D216" s="62"/>
      <c r="E216" s="64"/>
      <c r="F216" s="63"/>
      <c r="G216" s="64"/>
      <c r="H216" s="75"/>
      <c r="I216" s="66"/>
    </row>
    <row r="217" spans="3:9" s="65" customFormat="1" ht="24">
      <c r="C217" s="62"/>
      <c r="D217" s="62"/>
      <c r="E217" s="64"/>
      <c r="F217" s="63"/>
      <c r="G217" s="64"/>
      <c r="H217" s="75"/>
      <c r="I217" s="66"/>
    </row>
    <row r="218" spans="5:9" s="65" customFormat="1" ht="24">
      <c r="E218" s="67"/>
      <c r="F218" s="66"/>
      <c r="G218" s="91"/>
      <c r="H218" s="75"/>
      <c r="I218" s="66"/>
    </row>
    <row r="219" spans="5:9" s="65" customFormat="1" ht="24">
      <c r="E219" s="67"/>
      <c r="F219" s="66"/>
      <c r="G219" s="91"/>
      <c r="H219" s="75"/>
      <c r="I219" s="66"/>
    </row>
    <row r="220" spans="1:7" s="65" customFormat="1" ht="27.75">
      <c r="A220" s="59" t="s">
        <v>381</v>
      </c>
      <c r="B220" s="295"/>
      <c r="C220" s="295"/>
      <c r="D220" s="295"/>
      <c r="E220" s="61" t="s">
        <v>92</v>
      </c>
      <c r="F220" s="60">
        <f>F221+F229</f>
        <v>164420</v>
      </c>
      <c r="G220" s="61" t="s">
        <v>6</v>
      </c>
    </row>
    <row r="221" spans="1:7" s="65" customFormat="1" ht="24">
      <c r="A221" s="102" t="s">
        <v>0</v>
      </c>
      <c r="E221" s="64" t="s">
        <v>92</v>
      </c>
      <c r="F221" s="63">
        <f>F222</f>
        <v>159420</v>
      </c>
      <c r="G221" s="64" t="s">
        <v>6</v>
      </c>
    </row>
    <row r="222" spans="1:7" s="65" customFormat="1" ht="24">
      <c r="A222" s="62" t="s">
        <v>382</v>
      </c>
      <c r="E222" s="64" t="s">
        <v>92</v>
      </c>
      <c r="F222" s="63">
        <f>F223+F226</f>
        <v>159420</v>
      </c>
      <c r="G222" s="64" t="s">
        <v>6</v>
      </c>
    </row>
    <row r="223" spans="3:7" s="65" customFormat="1" ht="24">
      <c r="C223" s="62" t="s">
        <v>383</v>
      </c>
      <c r="E223" s="64" t="s">
        <v>92</v>
      </c>
      <c r="F223" s="63">
        <v>139680</v>
      </c>
      <c r="G223" s="64" t="s">
        <v>6</v>
      </c>
    </row>
    <row r="224" spans="4:7" s="65" customFormat="1" ht="24">
      <c r="D224" s="65" t="s">
        <v>454</v>
      </c>
      <c r="F224" s="66"/>
      <c r="G224" s="67"/>
    </row>
    <row r="225" spans="2:7" s="65" customFormat="1" ht="24">
      <c r="B225" s="65" t="s">
        <v>226</v>
      </c>
      <c r="F225" s="66"/>
      <c r="G225" s="67"/>
    </row>
    <row r="226" spans="3:9" s="65" customFormat="1" ht="24">
      <c r="C226" s="62" t="s">
        <v>592</v>
      </c>
      <c r="E226" s="64" t="s">
        <v>92</v>
      </c>
      <c r="F226" s="63">
        <v>19740</v>
      </c>
      <c r="G226" s="91" t="s">
        <v>6</v>
      </c>
      <c r="H226" s="75"/>
      <c r="I226" s="66"/>
    </row>
    <row r="227" spans="4:9" s="65" customFormat="1" ht="24">
      <c r="D227" s="65" t="s">
        <v>724</v>
      </c>
      <c r="E227" s="91"/>
      <c r="F227" s="66"/>
      <c r="G227" s="91"/>
      <c r="H227" s="75"/>
      <c r="I227" s="66"/>
    </row>
    <row r="228" spans="2:9" s="65" customFormat="1" ht="24">
      <c r="B228" s="65" t="s">
        <v>218</v>
      </c>
      <c r="E228" s="91"/>
      <c r="F228" s="66"/>
      <c r="G228" s="91"/>
      <c r="H228" s="75"/>
      <c r="I228" s="66"/>
    </row>
    <row r="229" spans="1:7" s="65" customFormat="1" ht="27.75">
      <c r="A229" s="59" t="s">
        <v>384</v>
      </c>
      <c r="B229" s="295"/>
      <c r="C229" s="295"/>
      <c r="D229" s="295"/>
      <c r="E229" s="61" t="s">
        <v>92</v>
      </c>
      <c r="F229" s="60">
        <v>5000</v>
      </c>
      <c r="G229" s="61" t="s">
        <v>6</v>
      </c>
    </row>
    <row r="230" spans="1:7" s="65" customFormat="1" ht="26.25">
      <c r="A230" s="59"/>
      <c r="B230" s="309" t="s">
        <v>483</v>
      </c>
      <c r="C230" s="59"/>
      <c r="D230" s="59"/>
      <c r="E230" s="61" t="s">
        <v>92</v>
      </c>
      <c r="F230" s="60">
        <v>5000</v>
      </c>
      <c r="G230" s="61" t="s">
        <v>6</v>
      </c>
    </row>
    <row r="231" spans="3:7" s="65" customFormat="1" ht="24">
      <c r="C231" s="62" t="s">
        <v>385</v>
      </c>
      <c r="F231" s="66"/>
      <c r="G231" s="67"/>
    </row>
    <row r="232" spans="2:7" s="65" customFormat="1" ht="24">
      <c r="B232" s="62" t="s">
        <v>114</v>
      </c>
      <c r="E232" s="64" t="s">
        <v>92</v>
      </c>
      <c r="F232" s="63">
        <v>5000</v>
      </c>
      <c r="G232" s="64" t="s">
        <v>6</v>
      </c>
    </row>
    <row r="233" spans="1:9" s="62" customFormat="1" ht="24">
      <c r="A233" s="298"/>
      <c r="B233" s="298"/>
      <c r="C233" s="298"/>
      <c r="D233" s="409" t="s">
        <v>771</v>
      </c>
      <c r="E233" s="409"/>
      <c r="F233" s="409"/>
      <c r="G233" s="409"/>
      <c r="I233" s="63"/>
    </row>
    <row r="234" spans="1:9" s="65" customFormat="1" ht="24">
      <c r="A234" s="365"/>
      <c r="B234" s="407" t="s">
        <v>390</v>
      </c>
      <c r="C234" s="407"/>
      <c r="D234" s="407"/>
      <c r="E234" s="407"/>
      <c r="F234" s="407"/>
      <c r="G234" s="407"/>
      <c r="I234" s="66"/>
    </row>
    <row r="235" spans="1:9" s="65" customFormat="1" ht="24">
      <c r="A235" s="365"/>
      <c r="B235" s="407" t="s">
        <v>391</v>
      </c>
      <c r="C235" s="407"/>
      <c r="D235" s="407"/>
      <c r="E235" s="407"/>
      <c r="F235" s="407"/>
      <c r="G235" s="407"/>
      <c r="I235" s="66"/>
    </row>
    <row r="236" spans="1:9" s="65" customFormat="1" ht="24">
      <c r="A236" s="365"/>
      <c r="B236" s="407" t="s">
        <v>392</v>
      </c>
      <c r="C236" s="407"/>
      <c r="D236" s="407"/>
      <c r="E236" s="407"/>
      <c r="F236" s="407"/>
      <c r="G236" s="407"/>
      <c r="I236" s="66"/>
    </row>
    <row r="237" spans="1:9" s="65" customFormat="1" ht="24">
      <c r="A237" s="365"/>
      <c r="B237" s="407" t="s">
        <v>393</v>
      </c>
      <c r="C237" s="407"/>
      <c r="D237" s="407"/>
      <c r="E237" s="407"/>
      <c r="F237" s="407"/>
      <c r="G237" s="407"/>
      <c r="I237" s="66"/>
    </row>
    <row r="238" spans="1:9" s="65" customFormat="1" ht="24">
      <c r="A238" s="365"/>
      <c r="B238" s="407" t="s">
        <v>394</v>
      </c>
      <c r="C238" s="407"/>
      <c r="D238" s="407"/>
      <c r="E238" s="407"/>
      <c r="F238" s="407"/>
      <c r="G238" s="407"/>
      <c r="I238" s="66"/>
    </row>
    <row r="239" spans="1:9" s="65" customFormat="1" ht="24">
      <c r="A239" s="365"/>
      <c r="B239" s="407" t="s">
        <v>756</v>
      </c>
      <c r="C239" s="407"/>
      <c r="D239" s="407"/>
      <c r="E239" s="407"/>
      <c r="F239" s="407"/>
      <c r="G239" s="407"/>
      <c r="I239" s="66"/>
    </row>
    <row r="240" spans="1:9" s="65" customFormat="1" ht="24">
      <c r="A240" s="365"/>
      <c r="B240" s="407" t="s">
        <v>776</v>
      </c>
      <c r="C240" s="407"/>
      <c r="D240" s="407"/>
      <c r="E240" s="407"/>
      <c r="F240" s="407"/>
      <c r="G240" s="407"/>
      <c r="I240" s="66"/>
    </row>
    <row r="241" spans="1:9" s="65" customFormat="1" ht="24">
      <c r="A241" s="365"/>
      <c r="B241" s="408" t="s">
        <v>777</v>
      </c>
      <c r="C241" s="408"/>
      <c r="D241" s="408"/>
      <c r="E241" s="408"/>
      <c r="F241" s="408"/>
      <c r="G241" s="408"/>
      <c r="I241" s="66"/>
    </row>
    <row r="242" spans="1:9" s="65" customFormat="1" ht="24">
      <c r="A242" s="365"/>
      <c r="B242" s="407" t="s">
        <v>1291</v>
      </c>
      <c r="C242" s="407"/>
      <c r="D242" s="407"/>
      <c r="E242" s="407"/>
      <c r="F242" s="407"/>
      <c r="G242" s="407"/>
      <c r="I242" s="66"/>
    </row>
    <row r="243" spans="1:9" s="65" customFormat="1" ht="24">
      <c r="A243" s="365"/>
      <c r="B243" s="407" t="s">
        <v>395</v>
      </c>
      <c r="C243" s="407"/>
      <c r="D243" s="407"/>
      <c r="E243" s="407"/>
      <c r="F243" s="407"/>
      <c r="G243" s="407"/>
      <c r="I243" s="66"/>
    </row>
    <row r="244" spans="1:9" s="78" customFormat="1" ht="24">
      <c r="A244" s="291"/>
      <c r="B244" s="291"/>
      <c r="C244" s="291"/>
      <c r="D244" s="406" t="s">
        <v>1096</v>
      </c>
      <c r="E244" s="406"/>
      <c r="F244" s="406"/>
      <c r="G244" s="406"/>
      <c r="H244" s="98"/>
      <c r="I244" s="79"/>
    </row>
    <row r="245" spans="1:9" s="81" customFormat="1" ht="24">
      <c r="A245" s="364"/>
      <c r="B245" s="406" t="s">
        <v>782</v>
      </c>
      <c r="C245" s="406"/>
      <c r="D245" s="406"/>
      <c r="E245" s="406"/>
      <c r="F245" s="406"/>
      <c r="G245" s="406"/>
      <c r="H245" s="98"/>
      <c r="I245" s="82"/>
    </row>
    <row r="246" spans="1:9" s="81" customFormat="1" ht="24">
      <c r="A246" s="364"/>
      <c r="B246" s="406" t="s">
        <v>779</v>
      </c>
      <c r="C246" s="406"/>
      <c r="D246" s="406"/>
      <c r="E246" s="406"/>
      <c r="F246" s="406"/>
      <c r="G246" s="406"/>
      <c r="H246" s="235"/>
      <c r="I246" s="82"/>
    </row>
    <row r="247" spans="6:7" s="65" customFormat="1" ht="24">
      <c r="F247" s="66"/>
      <c r="G247" s="67"/>
    </row>
    <row r="248" spans="6:7" s="65" customFormat="1" ht="24">
      <c r="F248" s="66"/>
      <c r="G248" s="67"/>
    </row>
    <row r="249" spans="6:7" s="65" customFormat="1" ht="24">
      <c r="F249" s="66"/>
      <c r="G249" s="67"/>
    </row>
    <row r="250" spans="6:7" s="65" customFormat="1" ht="24">
      <c r="F250" s="66"/>
      <c r="G250" s="67"/>
    </row>
    <row r="251" spans="6:7" s="65" customFormat="1" ht="24">
      <c r="F251" s="66"/>
      <c r="G251" s="67"/>
    </row>
    <row r="252" spans="6:7" s="65" customFormat="1" ht="24">
      <c r="F252" s="63"/>
      <c r="G252" s="67"/>
    </row>
    <row r="253" spans="6:7" s="65" customFormat="1" ht="25.5">
      <c r="F253" s="279"/>
      <c r="G253" s="67"/>
    </row>
    <row r="254" spans="6:7" s="65" customFormat="1" ht="24">
      <c r="F254" s="66"/>
      <c r="G254" s="67"/>
    </row>
    <row r="255" spans="3:7" s="65" customFormat="1" ht="24">
      <c r="C255" s="62"/>
      <c r="F255" s="66"/>
      <c r="G255" s="67"/>
    </row>
    <row r="256" spans="6:7" s="65" customFormat="1" ht="24">
      <c r="F256" s="66"/>
      <c r="G256" s="67"/>
    </row>
    <row r="257" spans="1:7" s="65" customFormat="1" ht="24">
      <c r="A257" s="81"/>
      <c r="B257" s="81"/>
      <c r="C257" s="81"/>
      <c r="D257" s="81"/>
      <c r="E257" s="81"/>
      <c r="F257" s="82"/>
      <c r="G257" s="83"/>
    </row>
    <row r="258" spans="1:7" s="65" customFormat="1" ht="24">
      <c r="A258" s="81"/>
      <c r="B258" s="81"/>
      <c r="C258" s="81"/>
      <c r="D258" s="81"/>
      <c r="E258" s="81"/>
      <c r="F258" s="82"/>
      <c r="G258" s="83"/>
    </row>
    <row r="259" spans="1:7" s="65" customFormat="1" ht="24">
      <c r="A259" s="81"/>
      <c r="B259" s="81"/>
      <c r="C259" s="81"/>
      <c r="D259" s="81"/>
      <c r="E259" s="81"/>
      <c r="F259" s="82"/>
      <c r="G259" s="83"/>
    </row>
    <row r="260" spans="1:7" s="65" customFormat="1" ht="24">
      <c r="A260" s="81"/>
      <c r="B260" s="81"/>
      <c r="C260" s="81"/>
      <c r="D260" s="81"/>
      <c r="E260" s="81"/>
      <c r="F260" s="82"/>
      <c r="G260" s="83"/>
    </row>
    <row r="261" spans="6:7" s="65" customFormat="1" ht="24">
      <c r="F261" s="66"/>
      <c r="G261" s="67"/>
    </row>
    <row r="262" spans="6:7" s="65" customFormat="1" ht="24">
      <c r="F262" s="66"/>
      <c r="G262" s="67"/>
    </row>
    <row r="263" spans="6:7" s="65" customFormat="1" ht="24">
      <c r="F263" s="66"/>
      <c r="G263" s="67"/>
    </row>
    <row r="264" spans="6:7" s="65" customFormat="1" ht="24">
      <c r="F264" s="66"/>
      <c r="G264" s="67"/>
    </row>
    <row r="265" spans="6:7" s="65" customFormat="1" ht="24">
      <c r="F265" s="66"/>
      <c r="G265" s="67"/>
    </row>
    <row r="266" spans="6:7" s="65" customFormat="1" ht="24">
      <c r="F266" s="66"/>
      <c r="G266" s="67"/>
    </row>
    <row r="267" spans="6:7" s="65" customFormat="1" ht="24">
      <c r="F267" s="66"/>
      <c r="G267" s="67"/>
    </row>
    <row r="268" spans="6:7" s="65" customFormat="1" ht="24">
      <c r="F268" s="66"/>
      <c r="G268" s="67"/>
    </row>
    <row r="269" spans="6:7" s="65" customFormat="1" ht="24">
      <c r="F269" s="66"/>
      <c r="G269" s="67"/>
    </row>
    <row r="270" spans="6:7" s="65" customFormat="1" ht="24">
      <c r="F270" s="66"/>
      <c r="G270" s="67"/>
    </row>
    <row r="271" spans="6:7" s="65" customFormat="1" ht="24">
      <c r="F271" s="66"/>
      <c r="G271" s="67"/>
    </row>
    <row r="272" spans="6:7" s="65" customFormat="1" ht="24">
      <c r="F272" s="66"/>
      <c r="G272" s="67"/>
    </row>
    <row r="273" spans="6:7" s="65" customFormat="1" ht="24">
      <c r="F273" s="66"/>
      <c r="G273" s="67"/>
    </row>
    <row r="274" spans="6:7" s="65" customFormat="1" ht="24">
      <c r="F274" s="66"/>
      <c r="G274" s="67"/>
    </row>
    <row r="275" spans="6:7" s="65" customFormat="1" ht="24">
      <c r="F275" s="66"/>
      <c r="G275" s="67"/>
    </row>
    <row r="276" spans="6:7" s="65" customFormat="1" ht="24">
      <c r="F276" s="66"/>
      <c r="G276" s="67"/>
    </row>
    <row r="277" spans="6:7" s="65" customFormat="1" ht="24">
      <c r="F277" s="66"/>
      <c r="G277" s="67"/>
    </row>
    <row r="278" spans="1:7" s="65" customFormat="1" ht="26.25">
      <c r="A278" s="59"/>
      <c r="B278" s="59"/>
      <c r="C278" s="59"/>
      <c r="D278" s="59"/>
      <c r="E278" s="59"/>
      <c r="F278" s="63"/>
      <c r="G278" s="64"/>
    </row>
    <row r="279" spans="1:7" s="65" customFormat="1" ht="24">
      <c r="A279" s="78"/>
      <c r="B279" s="78"/>
      <c r="C279" s="78"/>
      <c r="D279" s="78"/>
      <c r="E279" s="78"/>
      <c r="F279" s="79"/>
      <c r="G279" s="80"/>
    </row>
    <row r="280" spans="1:7" s="78" customFormat="1" ht="23.25">
      <c r="A280" s="62"/>
      <c r="B280" s="62"/>
      <c r="C280" s="62"/>
      <c r="D280" s="62"/>
      <c r="E280" s="62"/>
      <c r="F280" s="63"/>
      <c r="G280" s="64"/>
    </row>
    <row r="281" spans="1:7" s="81" customFormat="1" ht="24">
      <c r="A281" s="78"/>
      <c r="B281" s="78"/>
      <c r="C281" s="78"/>
      <c r="D281" s="78"/>
      <c r="E281" s="78"/>
      <c r="F281" s="79"/>
      <c r="G281" s="80"/>
    </row>
    <row r="282" spans="6:7" s="81" customFormat="1" ht="24">
      <c r="F282" s="82"/>
      <c r="G282" s="83"/>
    </row>
    <row r="283" spans="6:7" s="81" customFormat="1" ht="24">
      <c r="F283" s="82"/>
      <c r="G283" s="83"/>
    </row>
    <row r="284" spans="1:7" s="65" customFormat="1" ht="24">
      <c r="A284" s="81"/>
      <c r="B284" s="81"/>
      <c r="C284" s="81"/>
      <c r="D284" s="81"/>
      <c r="E284" s="81"/>
      <c r="F284" s="82"/>
      <c r="G284" s="83"/>
    </row>
    <row r="285" spans="6:7" s="65" customFormat="1" ht="24">
      <c r="F285" s="66"/>
      <c r="G285" s="67"/>
    </row>
    <row r="286" spans="1:7" s="78" customFormat="1" ht="24">
      <c r="A286" s="65"/>
      <c r="B286" s="65"/>
      <c r="C286" s="65"/>
      <c r="D286" s="65"/>
      <c r="E286" s="65"/>
      <c r="F286" s="66"/>
      <c r="G286" s="67"/>
    </row>
    <row r="287" spans="1:7" s="62" customFormat="1" ht="23.25">
      <c r="A287" s="78"/>
      <c r="B287" s="78"/>
      <c r="C287" s="78"/>
      <c r="D287" s="78"/>
      <c r="E287" s="78"/>
      <c r="F287" s="79"/>
      <c r="G287" s="80"/>
    </row>
    <row r="288" spans="1:7" s="62" customFormat="1" ht="24">
      <c r="A288" s="81"/>
      <c r="B288" s="81"/>
      <c r="C288" s="81"/>
      <c r="D288" s="81"/>
      <c r="E288" s="81"/>
      <c r="F288" s="82"/>
      <c r="G288" s="83"/>
    </row>
    <row r="289" spans="1:7" s="62" customFormat="1" ht="24">
      <c r="A289" s="81"/>
      <c r="B289" s="81"/>
      <c r="C289" s="81"/>
      <c r="D289" s="81"/>
      <c r="E289" s="81"/>
      <c r="F289" s="82"/>
      <c r="G289" s="83"/>
    </row>
    <row r="290" spans="1:7" s="62" customFormat="1" ht="24">
      <c r="A290" s="81"/>
      <c r="B290" s="81"/>
      <c r="C290" s="81"/>
      <c r="D290" s="81"/>
      <c r="E290" s="81"/>
      <c r="F290" s="82"/>
      <c r="G290" s="83"/>
    </row>
    <row r="291" spans="6:7" s="65" customFormat="1" ht="24">
      <c r="F291" s="66"/>
      <c r="G291" s="67"/>
    </row>
    <row r="292" spans="6:7" s="65" customFormat="1" ht="24">
      <c r="F292" s="66"/>
      <c r="G292" s="67"/>
    </row>
    <row r="293" spans="1:7" s="65" customFormat="1" ht="24">
      <c r="A293" s="78"/>
      <c r="B293" s="78"/>
      <c r="C293" s="78"/>
      <c r="D293" s="78"/>
      <c r="E293" s="78"/>
      <c r="F293" s="79"/>
      <c r="G293" s="80"/>
    </row>
    <row r="294" spans="1:7" s="65" customFormat="1" ht="24">
      <c r="A294" s="62"/>
      <c r="B294" s="62"/>
      <c r="C294" s="62"/>
      <c r="D294" s="62"/>
      <c r="E294" s="62"/>
      <c r="F294" s="63"/>
      <c r="G294" s="64"/>
    </row>
    <row r="295" spans="1:7" s="65" customFormat="1" ht="24">
      <c r="A295" s="62"/>
      <c r="B295" s="62"/>
      <c r="C295" s="70"/>
      <c r="D295" s="62"/>
      <c r="E295" s="62"/>
      <c r="F295" s="62"/>
      <c r="G295" s="62"/>
    </row>
    <row r="296" spans="1:7" s="65" customFormat="1" ht="24">
      <c r="A296" s="62"/>
      <c r="B296" s="62"/>
      <c r="C296" s="62"/>
      <c r="D296" s="70"/>
      <c r="E296" s="64"/>
      <c r="F296" s="63"/>
      <c r="G296" s="64"/>
    </row>
    <row r="297" spans="1:7" s="65" customFormat="1" ht="24">
      <c r="A297" s="62"/>
      <c r="B297" s="62"/>
      <c r="C297" s="62"/>
      <c r="D297" s="69"/>
      <c r="E297" s="62"/>
      <c r="F297" s="63"/>
      <c r="G297" s="64"/>
    </row>
    <row r="298" spans="4:7" s="65" customFormat="1" ht="24">
      <c r="D298" s="69"/>
      <c r="F298" s="66"/>
      <c r="G298" s="67"/>
    </row>
    <row r="299" spans="4:7" s="65" customFormat="1" ht="24">
      <c r="D299" s="69"/>
      <c r="F299" s="66"/>
      <c r="G299" s="67"/>
    </row>
    <row r="300" spans="4:7" s="65" customFormat="1" ht="24">
      <c r="D300" s="69"/>
      <c r="F300" s="66"/>
      <c r="G300" s="67"/>
    </row>
    <row r="301" spans="4:7" s="65" customFormat="1" ht="24">
      <c r="D301" s="69"/>
      <c r="F301" s="66"/>
      <c r="G301" s="67"/>
    </row>
    <row r="302" spans="4:7" s="65" customFormat="1" ht="24">
      <c r="D302" s="69"/>
      <c r="F302" s="66"/>
      <c r="G302" s="67"/>
    </row>
    <row r="303" spans="1:7" s="62" customFormat="1" ht="24">
      <c r="A303" s="65"/>
      <c r="B303" s="65"/>
      <c r="C303" s="65"/>
      <c r="D303" s="69"/>
      <c r="E303" s="65"/>
      <c r="F303" s="66"/>
      <c r="G303" s="67"/>
    </row>
    <row r="304" spans="4:7" s="65" customFormat="1" ht="24">
      <c r="D304" s="69"/>
      <c r="F304" s="66"/>
      <c r="G304" s="67"/>
    </row>
    <row r="305" spans="1:8" s="78" customFormat="1" ht="24">
      <c r="A305" s="65"/>
      <c r="B305" s="73"/>
      <c r="C305" s="65"/>
      <c r="D305" s="69"/>
      <c r="E305" s="65"/>
      <c r="F305" s="66"/>
      <c r="G305" s="67"/>
      <c r="H305" s="98"/>
    </row>
    <row r="306" spans="1:8" s="81" customFormat="1" ht="24">
      <c r="A306" s="65"/>
      <c r="B306" s="73"/>
      <c r="C306" s="65"/>
      <c r="D306" s="69"/>
      <c r="E306" s="65"/>
      <c r="F306" s="66"/>
      <c r="G306" s="67"/>
      <c r="H306" s="98"/>
    </row>
    <row r="307" spans="1:8" s="81" customFormat="1" ht="24">
      <c r="A307" s="65"/>
      <c r="B307" s="65"/>
      <c r="C307" s="65"/>
      <c r="D307" s="69"/>
      <c r="E307" s="65"/>
      <c r="F307" s="66"/>
      <c r="G307" s="67"/>
      <c r="H307" s="98"/>
    </row>
    <row r="308" spans="4:7" s="65" customFormat="1" ht="24">
      <c r="D308" s="69"/>
      <c r="F308" s="66"/>
      <c r="G308" s="67"/>
    </row>
    <row r="309" spans="1:7" s="95" customFormat="1" ht="24">
      <c r="A309" s="65"/>
      <c r="B309" s="65"/>
      <c r="C309" s="65"/>
      <c r="D309" s="69"/>
      <c r="E309" s="65"/>
      <c r="F309" s="66"/>
      <c r="G309" s="67"/>
    </row>
    <row r="310" spans="1:7" s="95" customFormat="1" ht="24">
      <c r="A310" s="62"/>
      <c r="B310" s="62"/>
      <c r="C310" s="62"/>
      <c r="D310" s="65"/>
      <c r="E310" s="62"/>
      <c r="F310" s="63"/>
      <c r="G310" s="64"/>
    </row>
    <row r="311" spans="1:7" s="95" customFormat="1" ht="24">
      <c r="A311" s="65"/>
      <c r="B311" s="65"/>
      <c r="C311" s="65"/>
      <c r="D311" s="65"/>
      <c r="E311" s="65"/>
      <c r="F311" s="66"/>
      <c r="G311" s="67"/>
    </row>
    <row r="312" spans="1:7" s="95" customFormat="1" ht="23.25">
      <c r="A312" s="78"/>
      <c r="B312" s="78"/>
      <c r="C312" s="78"/>
      <c r="D312" s="424"/>
      <c r="E312" s="424"/>
      <c r="F312" s="424"/>
      <c r="G312" s="424"/>
    </row>
    <row r="313" spans="1:7" s="95" customFormat="1" ht="24">
      <c r="A313" s="81"/>
      <c r="B313" s="425"/>
      <c r="C313" s="425"/>
      <c r="D313" s="425"/>
      <c r="E313" s="425"/>
      <c r="F313" s="425"/>
      <c r="G313" s="425"/>
    </row>
    <row r="314" spans="1:7" s="95" customFormat="1" ht="24">
      <c r="A314" s="81"/>
      <c r="B314" s="425"/>
      <c r="C314" s="425"/>
      <c r="D314" s="425"/>
      <c r="E314" s="425"/>
      <c r="F314" s="425"/>
      <c r="G314" s="425"/>
    </row>
    <row r="315" spans="1:7" s="95" customFormat="1" ht="24">
      <c r="A315" s="65"/>
      <c r="B315" s="65"/>
      <c r="C315" s="65"/>
      <c r="D315" s="65"/>
      <c r="E315" s="65"/>
      <c r="F315" s="66"/>
      <c r="G315" s="67"/>
    </row>
    <row r="316" s="95" customFormat="1" ht="12.75"/>
    <row r="317" s="95" customFormat="1" ht="12.75"/>
    <row r="318" s="95" customFormat="1" ht="12.75"/>
    <row r="319" s="95" customFormat="1" ht="12.75"/>
    <row r="320" s="95" customFormat="1" ht="12.75"/>
    <row r="321" s="95" customFormat="1" ht="12.75"/>
    <row r="322" s="95" customFormat="1" ht="12.75"/>
    <row r="323" s="95" customFormat="1" ht="12.75"/>
    <row r="324" s="95" customFormat="1" ht="12.75"/>
    <row r="325" s="95" customFormat="1" ht="12.75"/>
    <row r="326" s="95" customFormat="1" ht="12.75"/>
    <row r="327" s="95" customFormat="1" ht="12.75"/>
    <row r="328" s="95" customFormat="1" ht="12.75"/>
    <row r="329" s="95" customFormat="1" ht="12.75"/>
    <row r="330" s="95" customFormat="1" ht="12.75"/>
    <row r="331" s="95" customFormat="1" ht="12.75"/>
    <row r="332" s="95" customFormat="1" ht="12.75"/>
    <row r="333" s="95" customFormat="1" ht="12.75"/>
    <row r="334" s="95" customFormat="1" ht="12.75"/>
    <row r="335" s="95" customFormat="1" ht="12.75"/>
    <row r="336" s="95" customFormat="1" ht="12.75"/>
    <row r="337" s="95" customFormat="1" ht="12.75"/>
    <row r="338" s="95" customFormat="1" ht="12.75"/>
    <row r="339" s="95" customFormat="1" ht="12.75"/>
    <row r="340" spans="1:7" ht="12.75">
      <c r="A340" s="95"/>
      <c r="B340" s="95"/>
      <c r="C340" s="95"/>
      <c r="D340" s="95"/>
      <c r="E340" s="95"/>
      <c r="F340" s="95"/>
      <c r="G340" s="95"/>
    </row>
    <row r="341" spans="1:7" ht="12.75">
      <c r="A341" s="95"/>
      <c r="B341" s="95"/>
      <c r="C341" s="95"/>
      <c r="D341" s="95"/>
      <c r="E341" s="95"/>
      <c r="F341" s="95"/>
      <c r="G341" s="95"/>
    </row>
    <row r="342" spans="1:7" ht="12.75">
      <c r="A342" s="95"/>
      <c r="B342" s="95"/>
      <c r="C342" s="95"/>
      <c r="D342" s="95"/>
      <c r="E342" s="95"/>
      <c r="F342" s="95"/>
      <c r="G342" s="95"/>
    </row>
    <row r="343" spans="1:7" ht="12.75">
      <c r="A343" s="95"/>
      <c r="B343" s="95"/>
      <c r="C343" s="95"/>
      <c r="D343" s="95"/>
      <c r="E343" s="95"/>
      <c r="F343" s="95"/>
      <c r="G343" s="95"/>
    </row>
    <row r="344" spans="1:7" ht="12.75">
      <c r="A344" s="95"/>
      <c r="B344" s="95"/>
      <c r="C344" s="95"/>
      <c r="D344" s="95"/>
      <c r="E344" s="95"/>
      <c r="F344" s="95"/>
      <c r="G344" s="95"/>
    </row>
    <row r="345" spans="1:7" ht="12.75">
      <c r="A345" s="95"/>
      <c r="B345" s="95"/>
      <c r="C345" s="95"/>
      <c r="D345" s="95"/>
      <c r="E345" s="95"/>
      <c r="F345" s="95"/>
      <c r="G345" s="95"/>
    </row>
    <row r="346" spans="1:7" ht="12.75">
      <c r="A346" s="95"/>
      <c r="B346" s="95"/>
      <c r="C346" s="95"/>
      <c r="D346" s="95"/>
      <c r="E346" s="95"/>
      <c r="F346" s="95"/>
      <c r="G346" s="95"/>
    </row>
  </sheetData>
  <sheetProtection/>
  <mergeCells count="53">
    <mergeCell ref="B242:G242"/>
    <mergeCell ref="B243:G243"/>
    <mergeCell ref="D244:G244"/>
    <mergeCell ref="B245:G245"/>
    <mergeCell ref="B246:G246"/>
    <mergeCell ref="B236:G236"/>
    <mergeCell ref="B237:G237"/>
    <mergeCell ref="B238:G238"/>
    <mergeCell ref="B239:G239"/>
    <mergeCell ref="B240:G240"/>
    <mergeCell ref="B241:G241"/>
    <mergeCell ref="B44:G44"/>
    <mergeCell ref="B45:G45"/>
    <mergeCell ref="B84:G84"/>
    <mergeCell ref="B49:G49"/>
    <mergeCell ref="D212:G212"/>
    <mergeCell ref="D233:G233"/>
    <mergeCell ref="B38:G38"/>
    <mergeCell ref="B39:G39"/>
    <mergeCell ref="B40:G40"/>
    <mergeCell ref="B41:G41"/>
    <mergeCell ref="B42:G42"/>
    <mergeCell ref="D43:G43"/>
    <mergeCell ref="B314:G314"/>
    <mergeCell ref="B50:G50"/>
    <mergeCell ref="B51:G51"/>
    <mergeCell ref="B52:G52"/>
    <mergeCell ref="B53:G53"/>
    <mergeCell ref="D76:G76"/>
    <mergeCell ref="B69:G69"/>
    <mergeCell ref="B313:G313"/>
    <mergeCell ref="B234:G234"/>
    <mergeCell ref="B235:G235"/>
    <mergeCell ref="A1:G1"/>
    <mergeCell ref="A2:G2"/>
    <mergeCell ref="A3:G3"/>
    <mergeCell ref="A4:G4"/>
    <mergeCell ref="D312:G312"/>
    <mergeCell ref="B54:G54"/>
    <mergeCell ref="B24:G24"/>
    <mergeCell ref="D23:G23"/>
    <mergeCell ref="B29:G29"/>
    <mergeCell ref="D32:G32"/>
    <mergeCell ref="B33:G33"/>
    <mergeCell ref="B34:G34"/>
    <mergeCell ref="D48:G48"/>
    <mergeCell ref="A5:G5"/>
    <mergeCell ref="B11:G11"/>
    <mergeCell ref="D10:G10"/>
    <mergeCell ref="D28:G28"/>
    <mergeCell ref="B35:G35"/>
    <mergeCell ref="B36:G36"/>
    <mergeCell ref="B37:G37"/>
  </mergeCells>
  <printOptions/>
  <pageMargins left="1.1811023622047245" right="0.35433070866141736" top="0.984251968503937" bottom="0.8267716535433072" header="0.5118110236220472" footer="0.5118110236220472"/>
  <pageSetup firstPageNumber="44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291"/>
  <sheetViews>
    <sheetView view="pageLayout" zoomScaleSheetLayoutView="110" workbookViewId="0" topLeftCell="A259">
      <selection activeCell="A207" sqref="A207:G271"/>
    </sheetView>
  </sheetViews>
  <sheetFormatPr defaultColWidth="9.140625" defaultRowHeight="12.75"/>
  <cols>
    <col min="1" max="1" width="4.00390625" style="65" customWidth="1"/>
    <col min="2" max="2" width="5.28125" style="65" customWidth="1"/>
    <col min="3" max="3" width="3.28125" style="65" customWidth="1"/>
    <col min="4" max="4" width="49.57421875" style="65" customWidth="1"/>
    <col min="5" max="5" width="8.00390625" style="91" customWidth="1"/>
    <col min="6" max="6" width="12.7109375" style="66" customWidth="1"/>
    <col min="7" max="7" width="5.8515625" style="238" customWidth="1"/>
    <col min="8" max="8" width="8.57421875" style="67" customWidth="1"/>
    <col min="9" max="9" width="15.8515625" style="65" customWidth="1"/>
    <col min="10" max="10" width="17.00390625" style="65" customWidth="1"/>
    <col min="11" max="16384" width="9.140625" style="65" customWidth="1"/>
  </cols>
  <sheetData>
    <row r="1" spans="1:7" ht="26.25">
      <c r="A1" s="422" t="s">
        <v>824</v>
      </c>
      <c r="B1" s="423"/>
      <c r="C1" s="423"/>
      <c r="D1" s="423"/>
      <c r="E1" s="423"/>
      <c r="F1" s="423"/>
      <c r="G1" s="423"/>
    </row>
    <row r="2" spans="1:8" ht="26.25">
      <c r="A2" s="422" t="s">
        <v>121</v>
      </c>
      <c r="B2" s="423"/>
      <c r="C2" s="423"/>
      <c r="D2" s="423"/>
      <c r="E2" s="423"/>
      <c r="F2" s="423"/>
      <c r="G2" s="423"/>
      <c r="H2" s="266"/>
    </row>
    <row r="3" spans="1:7" ht="26.25">
      <c r="A3" s="422" t="s">
        <v>122</v>
      </c>
      <c r="B3" s="423"/>
      <c r="C3" s="423"/>
      <c r="D3" s="423"/>
      <c r="E3" s="423"/>
      <c r="F3" s="423"/>
      <c r="G3" s="423"/>
    </row>
    <row r="4" spans="1:8" ht="26.25">
      <c r="A4" s="422" t="s">
        <v>152</v>
      </c>
      <c r="B4" s="423"/>
      <c r="C4" s="423"/>
      <c r="D4" s="423"/>
      <c r="E4" s="423"/>
      <c r="F4" s="423"/>
      <c r="G4" s="423"/>
      <c r="H4" s="266"/>
    </row>
    <row r="5" spans="1:8" ht="26.25">
      <c r="A5" s="433" t="s">
        <v>143</v>
      </c>
      <c r="B5" s="434"/>
      <c r="C5" s="434"/>
      <c r="D5" s="434"/>
      <c r="E5" s="434"/>
      <c r="F5" s="434"/>
      <c r="G5" s="434"/>
      <c r="H5" s="266"/>
    </row>
    <row r="6" spans="1:9" ht="27.75" customHeight="1">
      <c r="A6" s="77" t="s">
        <v>328</v>
      </c>
      <c r="B6" s="85"/>
      <c r="C6" s="85"/>
      <c r="D6" s="85"/>
      <c r="E6" s="86" t="s">
        <v>92</v>
      </c>
      <c r="F6" s="301">
        <f>F7+F30+F101</f>
        <v>2662460</v>
      </c>
      <c r="G6" s="86" t="s">
        <v>6</v>
      </c>
      <c r="H6" s="266"/>
      <c r="I6" s="76"/>
    </row>
    <row r="7" spans="1:8" s="78" customFormat="1" ht="25.5" customHeight="1">
      <c r="A7" s="87" t="s">
        <v>0</v>
      </c>
      <c r="E7" s="80" t="s">
        <v>92</v>
      </c>
      <c r="F7" s="79">
        <f>F8</f>
        <v>2076000</v>
      </c>
      <c r="G7" s="80" t="s">
        <v>6</v>
      </c>
      <c r="H7" s="235"/>
    </row>
    <row r="8" spans="2:9" s="62" customFormat="1" ht="24" customHeight="1">
      <c r="B8" s="62" t="s">
        <v>265</v>
      </c>
      <c r="E8" s="64" t="s">
        <v>92</v>
      </c>
      <c r="F8" s="63">
        <f>F9+F12+F15+F17+F20+F23+F27</f>
        <v>2076000</v>
      </c>
      <c r="G8" s="64" t="s">
        <v>6</v>
      </c>
      <c r="H8" s="64"/>
      <c r="I8" s="75"/>
    </row>
    <row r="9" spans="3:9" s="62" customFormat="1" ht="24.75" customHeight="1">
      <c r="C9" s="62" t="s">
        <v>266</v>
      </c>
      <c r="E9" s="64" t="s">
        <v>92</v>
      </c>
      <c r="F9" s="63">
        <v>787200</v>
      </c>
      <c r="G9" s="64" t="s">
        <v>6</v>
      </c>
      <c r="H9" s="64"/>
      <c r="I9" s="75"/>
    </row>
    <row r="10" spans="4:9" ht="26.25" customHeight="1">
      <c r="D10" s="411" t="s">
        <v>172</v>
      </c>
      <c r="E10" s="411"/>
      <c r="F10" s="411"/>
      <c r="G10" s="411"/>
      <c r="I10" s="76"/>
    </row>
    <row r="11" spans="2:9" ht="26.25" customHeight="1">
      <c r="B11" s="411" t="s">
        <v>687</v>
      </c>
      <c r="C11" s="411"/>
      <c r="D11" s="411"/>
      <c r="E11" s="411"/>
      <c r="F11" s="411"/>
      <c r="G11" s="411"/>
      <c r="I11" s="76"/>
    </row>
    <row r="12" spans="3:7" ht="24" customHeight="1">
      <c r="C12" s="62" t="s">
        <v>329</v>
      </c>
      <c r="E12" s="64" t="s">
        <v>92</v>
      </c>
      <c r="F12" s="63">
        <v>60000</v>
      </c>
      <c r="G12" s="64" t="s">
        <v>6</v>
      </c>
    </row>
    <row r="13" spans="4:5" ht="26.25" customHeight="1">
      <c r="D13" s="314" t="s">
        <v>1031</v>
      </c>
      <c r="E13" s="67"/>
    </row>
    <row r="14" spans="2:5" ht="24" customHeight="1">
      <c r="B14" s="65" t="s">
        <v>1028</v>
      </c>
      <c r="E14" s="67"/>
    </row>
    <row r="15" spans="1:9" ht="29.25" customHeight="1">
      <c r="A15" s="62"/>
      <c r="B15" s="62"/>
      <c r="C15" s="62" t="s">
        <v>267</v>
      </c>
      <c r="E15" s="64" t="s">
        <v>92</v>
      </c>
      <c r="F15" s="231">
        <v>108000</v>
      </c>
      <c r="G15" s="64" t="s">
        <v>6</v>
      </c>
      <c r="H15" s="65"/>
      <c r="I15" s="66"/>
    </row>
    <row r="16" spans="4:9" ht="29.25" customHeight="1">
      <c r="D16" s="65" t="s">
        <v>688</v>
      </c>
      <c r="G16" s="67"/>
      <c r="H16" s="65"/>
      <c r="I16" s="66"/>
    </row>
    <row r="17" spans="3:9" ht="26.25" customHeight="1">
      <c r="C17" s="62" t="s">
        <v>547</v>
      </c>
      <c r="E17" s="64" t="s">
        <v>92</v>
      </c>
      <c r="F17" s="63">
        <v>12000</v>
      </c>
      <c r="G17" s="64" t="s">
        <v>6</v>
      </c>
      <c r="H17" s="75"/>
      <c r="I17" s="66"/>
    </row>
    <row r="18" spans="4:9" ht="23.25" customHeight="1">
      <c r="D18" s="65" t="s">
        <v>1035</v>
      </c>
      <c r="G18" s="91"/>
      <c r="H18" s="75"/>
      <c r="I18" s="66"/>
    </row>
    <row r="19" spans="2:9" ht="23.25" customHeight="1">
      <c r="B19" s="65" t="s">
        <v>1032</v>
      </c>
      <c r="G19" s="91"/>
      <c r="H19" s="75"/>
      <c r="I19" s="66"/>
    </row>
    <row r="20" spans="1:9" s="62" customFormat="1" ht="23.25" customHeight="1">
      <c r="A20" s="65"/>
      <c r="B20" s="65"/>
      <c r="C20" s="62" t="s">
        <v>1029</v>
      </c>
      <c r="E20" s="64" t="s">
        <v>92</v>
      </c>
      <c r="F20" s="63">
        <v>471120</v>
      </c>
      <c r="G20" s="64" t="s">
        <v>6</v>
      </c>
      <c r="H20" s="64"/>
      <c r="I20" s="75"/>
    </row>
    <row r="21" spans="4:9" ht="26.25" customHeight="1">
      <c r="D21" s="411" t="s">
        <v>1088</v>
      </c>
      <c r="E21" s="411"/>
      <c r="F21" s="411"/>
      <c r="G21" s="411"/>
      <c r="I21" s="76">
        <f>I17-I15</f>
        <v>0</v>
      </c>
    </row>
    <row r="22" spans="2:9" ht="23.25" customHeight="1">
      <c r="B22" s="411" t="s">
        <v>1030</v>
      </c>
      <c r="C22" s="411"/>
      <c r="D22" s="411"/>
      <c r="E22" s="411"/>
      <c r="F22" s="411"/>
      <c r="G22" s="411"/>
      <c r="I22" s="76"/>
    </row>
    <row r="23" spans="1:9" ht="26.25" customHeight="1">
      <c r="A23" s="62"/>
      <c r="B23" s="62"/>
      <c r="C23" s="62" t="s">
        <v>1089</v>
      </c>
      <c r="E23" s="64" t="s">
        <v>92</v>
      </c>
      <c r="F23" s="231">
        <v>589140</v>
      </c>
      <c r="G23" s="64" t="s">
        <v>6</v>
      </c>
      <c r="H23" s="65"/>
      <c r="I23" s="66"/>
    </row>
    <row r="24" spans="4:9" ht="23.25" customHeight="1">
      <c r="D24" s="65" t="s">
        <v>1090</v>
      </c>
      <c r="G24" s="67"/>
      <c r="H24" s="65"/>
      <c r="I24" s="66"/>
    </row>
    <row r="25" spans="2:9" ht="23.25" customHeight="1">
      <c r="B25" s="65" t="s">
        <v>1033</v>
      </c>
      <c r="G25" s="67"/>
      <c r="H25" s="65"/>
      <c r="I25" s="66"/>
    </row>
    <row r="26" spans="3:9" ht="25.5" customHeight="1">
      <c r="C26" s="62" t="s">
        <v>1091</v>
      </c>
      <c r="E26" s="64"/>
      <c r="F26" s="63"/>
      <c r="G26" s="64"/>
      <c r="H26" s="75"/>
      <c r="I26" s="66"/>
    </row>
    <row r="27" spans="3:9" ht="24" customHeight="1">
      <c r="C27" s="62"/>
      <c r="E27" s="64" t="s">
        <v>92</v>
      </c>
      <c r="F27" s="63">
        <v>48540</v>
      </c>
      <c r="G27" s="64" t="s">
        <v>6</v>
      </c>
      <c r="H27" s="75"/>
      <c r="I27" s="66"/>
    </row>
    <row r="28" spans="4:9" ht="23.25" customHeight="1">
      <c r="D28" s="65" t="s">
        <v>1036</v>
      </c>
      <c r="G28" s="91"/>
      <c r="H28" s="75"/>
      <c r="I28" s="66"/>
    </row>
    <row r="29" spans="2:9" ht="23.25" customHeight="1">
      <c r="B29" s="65" t="s">
        <v>1034</v>
      </c>
      <c r="G29" s="91"/>
      <c r="H29" s="75"/>
      <c r="I29" s="66"/>
    </row>
    <row r="30" spans="1:8" s="78" customFormat="1" ht="27.75" customHeight="1">
      <c r="A30" s="87" t="s">
        <v>268</v>
      </c>
      <c r="B30" s="87"/>
      <c r="C30" s="87"/>
      <c r="D30" s="87"/>
      <c r="E30" s="80" t="s">
        <v>92</v>
      </c>
      <c r="F30" s="96">
        <f>F31+F53+F69</f>
        <v>440000</v>
      </c>
      <c r="G30" s="80" t="s">
        <v>6</v>
      </c>
      <c r="H30" s="235"/>
    </row>
    <row r="31" spans="1:8" s="62" customFormat="1" ht="26.25" customHeight="1">
      <c r="A31" s="59"/>
      <c r="B31" s="62" t="s">
        <v>269</v>
      </c>
      <c r="C31" s="59"/>
      <c r="D31" s="59"/>
      <c r="E31" s="64" t="s">
        <v>92</v>
      </c>
      <c r="F31" s="79">
        <f>F32+F35+F38</f>
        <v>45000</v>
      </c>
      <c r="G31" s="64" t="s">
        <v>6</v>
      </c>
      <c r="H31" s="64"/>
    </row>
    <row r="32" spans="3:8" s="62" customFormat="1" ht="27" customHeight="1">
      <c r="C32" s="62" t="s">
        <v>324</v>
      </c>
      <c r="E32" s="64" t="s">
        <v>92</v>
      </c>
      <c r="F32" s="63">
        <v>5000</v>
      </c>
      <c r="G32" s="64" t="s">
        <v>6</v>
      </c>
      <c r="H32" s="64"/>
    </row>
    <row r="33" ht="24.75" customHeight="1">
      <c r="D33" s="65" t="s">
        <v>1043</v>
      </c>
    </row>
    <row r="34" ht="24" customHeight="1">
      <c r="B34" s="65" t="s">
        <v>71</v>
      </c>
    </row>
    <row r="35" spans="3:8" s="62" customFormat="1" ht="24.75" customHeight="1">
      <c r="C35" s="62" t="s">
        <v>689</v>
      </c>
      <c r="E35" s="64" t="s">
        <v>92</v>
      </c>
      <c r="F35" s="63">
        <v>30000</v>
      </c>
      <c r="G35" s="64" t="s">
        <v>6</v>
      </c>
      <c r="H35" s="64"/>
    </row>
    <row r="36" spans="4:5" ht="24">
      <c r="D36" s="65" t="s">
        <v>1042</v>
      </c>
      <c r="E36" s="67"/>
    </row>
    <row r="37" spans="3:8" s="62" customFormat="1" ht="28.5" customHeight="1">
      <c r="C37" s="70" t="s">
        <v>667</v>
      </c>
      <c r="E37" s="242"/>
      <c r="G37" s="102"/>
      <c r="H37" s="64"/>
    </row>
    <row r="38" spans="2:8" s="62" customFormat="1" ht="26.25" customHeight="1">
      <c r="B38" s="62" t="s">
        <v>114</v>
      </c>
      <c r="C38" s="70"/>
      <c r="E38" s="64" t="s">
        <v>92</v>
      </c>
      <c r="F38" s="63">
        <v>10000</v>
      </c>
      <c r="G38" s="64" t="s">
        <v>6</v>
      </c>
      <c r="H38" s="64"/>
    </row>
    <row r="39" spans="1:9" s="62" customFormat="1" ht="24">
      <c r="A39" s="298"/>
      <c r="B39" s="298"/>
      <c r="C39" s="298"/>
      <c r="D39" s="409" t="s">
        <v>771</v>
      </c>
      <c r="E39" s="409"/>
      <c r="F39" s="409"/>
      <c r="G39" s="409"/>
      <c r="I39" s="63"/>
    </row>
    <row r="40" spans="1:9" ht="24.75" customHeight="1">
      <c r="A40" s="384"/>
      <c r="B40" s="407" t="s">
        <v>390</v>
      </c>
      <c r="C40" s="407"/>
      <c r="D40" s="407"/>
      <c r="E40" s="407"/>
      <c r="F40" s="407"/>
      <c r="G40" s="407"/>
      <c r="H40" s="65"/>
      <c r="I40" s="66"/>
    </row>
    <row r="41" spans="1:9" ht="25.5" customHeight="1">
      <c r="A41" s="384"/>
      <c r="B41" s="407" t="s">
        <v>391</v>
      </c>
      <c r="C41" s="407"/>
      <c r="D41" s="407"/>
      <c r="E41" s="407"/>
      <c r="F41" s="407"/>
      <c r="G41" s="407"/>
      <c r="H41" s="65"/>
      <c r="I41" s="66"/>
    </row>
    <row r="42" spans="1:9" ht="27" customHeight="1">
      <c r="A42" s="384"/>
      <c r="B42" s="407" t="s">
        <v>392</v>
      </c>
      <c r="C42" s="407"/>
      <c r="D42" s="407"/>
      <c r="E42" s="407"/>
      <c r="F42" s="407"/>
      <c r="G42" s="407"/>
      <c r="H42" s="65"/>
      <c r="I42" s="66"/>
    </row>
    <row r="43" spans="1:9" ht="24">
      <c r="A43" s="384"/>
      <c r="B43" s="407" t="s">
        <v>393</v>
      </c>
      <c r="C43" s="407"/>
      <c r="D43" s="407"/>
      <c r="E43" s="407"/>
      <c r="F43" s="407"/>
      <c r="G43" s="407"/>
      <c r="H43" s="65"/>
      <c r="I43" s="66"/>
    </row>
    <row r="44" spans="1:9" ht="24">
      <c r="A44" s="384"/>
      <c r="B44" s="407" t="s">
        <v>394</v>
      </c>
      <c r="C44" s="407"/>
      <c r="D44" s="407"/>
      <c r="E44" s="407"/>
      <c r="F44" s="407"/>
      <c r="G44" s="407"/>
      <c r="H44" s="65"/>
      <c r="I44" s="66"/>
    </row>
    <row r="45" spans="1:9" ht="24">
      <c r="A45" s="384"/>
      <c r="B45" s="407" t="s">
        <v>756</v>
      </c>
      <c r="C45" s="407"/>
      <c r="D45" s="407"/>
      <c r="E45" s="407"/>
      <c r="F45" s="407"/>
      <c r="G45" s="407"/>
      <c r="H45" s="65"/>
      <c r="I45" s="66"/>
    </row>
    <row r="46" spans="1:9" ht="26.25" customHeight="1">
      <c r="A46" s="384"/>
      <c r="B46" s="407" t="s">
        <v>776</v>
      </c>
      <c r="C46" s="407"/>
      <c r="D46" s="407"/>
      <c r="E46" s="407"/>
      <c r="F46" s="407"/>
      <c r="G46" s="407"/>
      <c r="H46" s="65"/>
      <c r="I46" s="66"/>
    </row>
    <row r="47" spans="1:9" ht="25.5" customHeight="1">
      <c r="A47" s="384"/>
      <c r="B47" s="408" t="s">
        <v>777</v>
      </c>
      <c r="C47" s="408"/>
      <c r="D47" s="408"/>
      <c r="E47" s="408"/>
      <c r="F47" s="408"/>
      <c r="G47" s="408"/>
      <c r="H47" s="65"/>
      <c r="I47" s="66"/>
    </row>
    <row r="48" spans="1:9" ht="25.5" customHeight="1">
      <c r="A48" s="384"/>
      <c r="B48" s="407" t="s">
        <v>1291</v>
      </c>
      <c r="C48" s="407"/>
      <c r="D48" s="407"/>
      <c r="E48" s="407"/>
      <c r="F48" s="407"/>
      <c r="G48" s="407"/>
      <c r="H48" s="65"/>
      <c r="I48" s="66"/>
    </row>
    <row r="49" spans="1:9" ht="26.25" customHeight="1">
      <c r="A49" s="384"/>
      <c r="B49" s="407" t="s">
        <v>395</v>
      </c>
      <c r="C49" s="407"/>
      <c r="D49" s="407"/>
      <c r="E49" s="407"/>
      <c r="F49" s="407"/>
      <c r="G49" s="407"/>
      <c r="H49" s="65"/>
      <c r="I49" s="66"/>
    </row>
    <row r="50" spans="1:9" s="78" customFormat="1" ht="24">
      <c r="A50" s="291"/>
      <c r="B50" s="291"/>
      <c r="C50" s="291"/>
      <c r="D50" s="406" t="s">
        <v>781</v>
      </c>
      <c r="E50" s="406"/>
      <c r="F50" s="406"/>
      <c r="G50" s="406"/>
      <c r="H50" s="98"/>
      <c r="I50" s="79"/>
    </row>
    <row r="51" spans="1:9" s="81" customFormat="1" ht="24">
      <c r="A51" s="383"/>
      <c r="B51" s="406" t="s">
        <v>782</v>
      </c>
      <c r="C51" s="406"/>
      <c r="D51" s="406"/>
      <c r="E51" s="406"/>
      <c r="F51" s="406"/>
      <c r="G51" s="406"/>
      <c r="H51" s="98"/>
      <c r="I51" s="82"/>
    </row>
    <row r="52" spans="1:9" s="81" customFormat="1" ht="24">
      <c r="A52" s="383"/>
      <c r="B52" s="406" t="s">
        <v>779</v>
      </c>
      <c r="C52" s="406"/>
      <c r="D52" s="406"/>
      <c r="E52" s="406"/>
      <c r="F52" s="406"/>
      <c r="G52" s="406"/>
      <c r="H52" s="235"/>
      <c r="I52" s="82"/>
    </row>
    <row r="53" spans="2:9" s="62" customFormat="1" ht="30" customHeight="1">
      <c r="B53" s="62" t="s">
        <v>325</v>
      </c>
      <c r="D53" s="59"/>
      <c r="E53" s="64" t="s">
        <v>92</v>
      </c>
      <c r="F53" s="96">
        <f>F54+F59+F65</f>
        <v>280000</v>
      </c>
      <c r="G53" s="64" t="s">
        <v>6</v>
      </c>
      <c r="H53" s="64"/>
      <c r="I53" s="75"/>
    </row>
    <row r="54" spans="3:8" s="62" customFormat="1" ht="28.5" customHeight="1">
      <c r="C54" s="68" t="s">
        <v>300</v>
      </c>
      <c r="D54" s="59"/>
      <c r="E54" s="64" t="s">
        <v>92</v>
      </c>
      <c r="F54" s="63">
        <v>200000</v>
      </c>
      <c r="G54" s="64" t="s">
        <v>6</v>
      </c>
      <c r="H54" s="64"/>
    </row>
    <row r="55" spans="4:7" ht="21.75" customHeight="1">
      <c r="D55" s="431" t="s">
        <v>219</v>
      </c>
      <c r="E55" s="431"/>
      <c r="F55" s="431"/>
      <c r="G55" s="431"/>
    </row>
    <row r="56" spans="2:7" ht="23.25" customHeight="1">
      <c r="B56" s="410" t="s">
        <v>192</v>
      </c>
      <c r="C56" s="410"/>
      <c r="D56" s="410"/>
      <c r="E56" s="410"/>
      <c r="F56" s="410"/>
      <c r="G56" s="410"/>
    </row>
    <row r="57" spans="2:7" ht="19.5" customHeight="1">
      <c r="B57" s="432">
        <v>2541</v>
      </c>
      <c r="C57" s="432"/>
      <c r="D57" s="432"/>
      <c r="E57" s="432"/>
      <c r="F57" s="432"/>
      <c r="G57" s="432"/>
    </row>
    <row r="58" ht="30" customHeight="1">
      <c r="C58" s="68" t="s">
        <v>93</v>
      </c>
    </row>
    <row r="59" spans="2:8" s="62" customFormat="1" ht="25.5" customHeight="1">
      <c r="B59" s="62" t="s">
        <v>330</v>
      </c>
      <c r="C59" s="68"/>
      <c r="E59" s="64" t="s">
        <v>92</v>
      </c>
      <c r="F59" s="63">
        <f>F60</f>
        <v>30000</v>
      </c>
      <c r="G59" s="64" t="s">
        <v>6</v>
      </c>
      <c r="H59" s="64"/>
    </row>
    <row r="60" spans="4:7" ht="22.5" customHeight="1">
      <c r="D60" s="62" t="s">
        <v>62</v>
      </c>
      <c r="E60" s="64" t="s">
        <v>92</v>
      </c>
      <c r="F60" s="63">
        <v>30000</v>
      </c>
      <c r="G60" s="64" t="s">
        <v>6</v>
      </c>
    </row>
    <row r="61" spans="4:7" ht="24" customHeight="1">
      <c r="D61" s="411" t="s">
        <v>1038</v>
      </c>
      <c r="E61" s="411"/>
      <c r="F61" s="411"/>
      <c r="G61" s="411"/>
    </row>
    <row r="62" spans="2:7" ht="25.5" customHeight="1">
      <c r="B62" s="411" t="s">
        <v>1039</v>
      </c>
      <c r="C62" s="411"/>
      <c r="D62" s="411"/>
      <c r="E62" s="411"/>
      <c r="F62" s="411"/>
      <c r="G62" s="411"/>
    </row>
    <row r="63" spans="2:7" ht="26.25" customHeight="1">
      <c r="B63" s="411" t="s">
        <v>1040</v>
      </c>
      <c r="C63" s="411"/>
      <c r="D63" s="411"/>
      <c r="E63" s="411"/>
      <c r="F63" s="411"/>
      <c r="G63" s="411"/>
    </row>
    <row r="64" spans="2:7" ht="26.25" customHeight="1">
      <c r="B64" s="411" t="s">
        <v>1041</v>
      </c>
      <c r="C64" s="411"/>
      <c r="D64" s="411"/>
      <c r="E64" s="411"/>
      <c r="F64" s="411"/>
      <c r="G64" s="411"/>
    </row>
    <row r="65" spans="3:8" s="62" customFormat="1" ht="29.25" customHeight="1">
      <c r="C65" s="68" t="s">
        <v>276</v>
      </c>
      <c r="E65" s="64" t="s">
        <v>92</v>
      </c>
      <c r="F65" s="63">
        <v>50000</v>
      </c>
      <c r="G65" s="64" t="s">
        <v>6</v>
      </c>
      <c r="H65" s="64"/>
    </row>
    <row r="66" spans="4:7" ht="24" customHeight="1">
      <c r="D66" s="411" t="s">
        <v>46</v>
      </c>
      <c r="E66" s="411"/>
      <c r="F66" s="411"/>
      <c r="G66" s="411"/>
    </row>
    <row r="67" spans="2:7" ht="24.75" customHeight="1">
      <c r="B67" s="411" t="s">
        <v>690</v>
      </c>
      <c r="C67" s="411"/>
      <c r="D67" s="411"/>
      <c r="E67" s="411"/>
      <c r="F67" s="411"/>
      <c r="G67" s="411"/>
    </row>
    <row r="68" spans="2:7" ht="25.5" customHeight="1">
      <c r="B68" s="411" t="s">
        <v>691</v>
      </c>
      <c r="C68" s="411"/>
      <c r="D68" s="411"/>
      <c r="E68" s="411"/>
      <c r="F68" s="411"/>
      <c r="G68" s="411"/>
    </row>
    <row r="69" spans="2:9" s="87" customFormat="1" ht="28.5" customHeight="1">
      <c r="B69" s="78" t="s">
        <v>326</v>
      </c>
      <c r="E69" s="80" t="s">
        <v>92</v>
      </c>
      <c r="F69" s="96">
        <f>F70+F73+F75+F77+F79+F82+F85+F87+F89+F91</f>
        <v>115000</v>
      </c>
      <c r="G69" s="80" t="s">
        <v>6</v>
      </c>
      <c r="H69" s="267"/>
      <c r="I69" s="88"/>
    </row>
    <row r="70" spans="3:8" s="78" customFormat="1" ht="27" customHeight="1">
      <c r="C70" s="78" t="s">
        <v>27</v>
      </c>
      <c r="E70" s="80" t="s">
        <v>92</v>
      </c>
      <c r="F70" s="79">
        <v>20000</v>
      </c>
      <c r="G70" s="80" t="s">
        <v>6</v>
      </c>
      <c r="H70" s="80"/>
    </row>
    <row r="71" spans="4:9" ht="22.5" customHeight="1">
      <c r="D71" s="65" t="s">
        <v>81</v>
      </c>
      <c r="E71" s="67"/>
      <c r="I71" s="76"/>
    </row>
    <row r="72" spans="2:9" ht="22.5" customHeight="1">
      <c r="B72" s="65" t="s">
        <v>692</v>
      </c>
      <c r="E72" s="67"/>
      <c r="I72" s="76"/>
    </row>
    <row r="73" spans="3:10" s="62" customFormat="1" ht="26.25" customHeight="1">
      <c r="C73" s="318" t="s">
        <v>331</v>
      </c>
      <c r="E73" s="64" t="s">
        <v>92</v>
      </c>
      <c r="F73" s="63">
        <v>10000</v>
      </c>
      <c r="G73" s="64" t="s">
        <v>6</v>
      </c>
      <c r="H73" s="64"/>
      <c r="I73" s="63"/>
      <c r="J73" s="64"/>
    </row>
    <row r="74" spans="4:10" ht="24">
      <c r="D74" s="65" t="s">
        <v>47</v>
      </c>
      <c r="E74" s="67"/>
      <c r="I74" s="66"/>
      <c r="J74" s="67"/>
    </row>
    <row r="75" spans="3:8" s="78" customFormat="1" ht="24.75" customHeight="1">
      <c r="C75" s="78" t="s">
        <v>332</v>
      </c>
      <c r="E75" s="80" t="s">
        <v>92</v>
      </c>
      <c r="F75" s="79">
        <v>20000</v>
      </c>
      <c r="G75" s="80" t="s">
        <v>6</v>
      </c>
      <c r="H75" s="80"/>
    </row>
    <row r="76" spans="4:8" s="81" customFormat="1" ht="25.5" customHeight="1">
      <c r="D76" s="81" t="s">
        <v>255</v>
      </c>
      <c r="E76" s="83"/>
      <c r="F76" s="82"/>
      <c r="G76" s="240"/>
      <c r="H76" s="83"/>
    </row>
    <row r="77" spans="3:10" s="62" customFormat="1" ht="26.25" customHeight="1">
      <c r="C77" s="62" t="s">
        <v>307</v>
      </c>
      <c r="E77" s="64" t="s">
        <v>92</v>
      </c>
      <c r="F77" s="63">
        <v>15000</v>
      </c>
      <c r="G77" s="64" t="s">
        <v>6</v>
      </c>
      <c r="H77" s="64"/>
      <c r="I77" s="63"/>
      <c r="J77" s="64"/>
    </row>
    <row r="78" spans="4:10" ht="24">
      <c r="D78" s="65" t="s">
        <v>699</v>
      </c>
      <c r="E78" s="67"/>
      <c r="G78" s="67"/>
      <c r="I78" s="66"/>
      <c r="J78" s="67"/>
    </row>
    <row r="79" spans="3:10" s="62" customFormat="1" ht="24" customHeight="1">
      <c r="C79" s="70" t="s">
        <v>693</v>
      </c>
      <c r="D79" s="70"/>
      <c r="E79" s="89" t="s">
        <v>92</v>
      </c>
      <c r="F79" s="72">
        <v>5000</v>
      </c>
      <c r="G79" s="89" t="s">
        <v>6</v>
      </c>
      <c r="H79" s="258"/>
      <c r="I79" s="63"/>
      <c r="J79" s="64"/>
    </row>
    <row r="80" spans="3:10" ht="22.5" customHeight="1">
      <c r="C80" s="69"/>
      <c r="D80" s="69" t="s">
        <v>700</v>
      </c>
      <c r="E80" s="249"/>
      <c r="F80" s="71"/>
      <c r="G80" s="90"/>
      <c r="H80" s="259"/>
      <c r="I80" s="66"/>
      <c r="J80" s="67"/>
    </row>
    <row r="81" spans="2:10" ht="23.25" customHeight="1">
      <c r="B81" s="65" t="s">
        <v>60</v>
      </c>
      <c r="C81" s="69"/>
      <c r="D81" s="69"/>
      <c r="E81" s="249"/>
      <c r="F81" s="71"/>
      <c r="G81" s="90"/>
      <c r="H81" s="259"/>
      <c r="I81" s="66"/>
      <c r="J81" s="67"/>
    </row>
    <row r="82" spans="3:10" s="62" customFormat="1" ht="23.25" customHeight="1">
      <c r="C82" s="70" t="s">
        <v>694</v>
      </c>
      <c r="D82" s="70"/>
      <c r="E82" s="89" t="s">
        <v>92</v>
      </c>
      <c r="F82" s="72">
        <v>5000</v>
      </c>
      <c r="G82" s="89" t="s">
        <v>6</v>
      </c>
      <c r="H82" s="258"/>
      <c r="I82" s="63"/>
      <c r="J82" s="64"/>
    </row>
    <row r="83" spans="3:10" ht="23.25" customHeight="1">
      <c r="C83" s="69"/>
      <c r="D83" s="69" t="s">
        <v>4</v>
      </c>
      <c r="E83" s="90"/>
      <c r="F83" s="71"/>
      <c r="G83" s="251"/>
      <c r="H83" s="259"/>
      <c r="I83" s="66"/>
      <c r="J83" s="67"/>
    </row>
    <row r="84" spans="2:10" ht="21.75" customHeight="1">
      <c r="B84" s="65" t="s">
        <v>701</v>
      </c>
      <c r="C84" s="69"/>
      <c r="D84" s="69"/>
      <c r="E84" s="90"/>
      <c r="F84" s="71"/>
      <c r="G84" s="251"/>
      <c r="H84" s="259"/>
      <c r="I84" s="66"/>
      <c r="J84" s="67"/>
    </row>
    <row r="85" spans="3:8" s="62" customFormat="1" ht="25.5" customHeight="1">
      <c r="C85" s="70" t="s">
        <v>695</v>
      </c>
      <c r="D85" s="70"/>
      <c r="E85" s="258" t="s">
        <v>92</v>
      </c>
      <c r="F85" s="63">
        <v>10000</v>
      </c>
      <c r="G85" s="64" t="s">
        <v>6</v>
      </c>
      <c r="H85" s="64"/>
    </row>
    <row r="86" spans="3:7" ht="24.75" customHeight="1">
      <c r="C86" s="69"/>
      <c r="D86" s="69" t="s">
        <v>1103</v>
      </c>
      <c r="E86" s="248"/>
      <c r="G86" s="67"/>
    </row>
    <row r="87" spans="3:10" s="62" customFormat="1" ht="26.25" customHeight="1">
      <c r="C87" s="70" t="s">
        <v>696</v>
      </c>
      <c r="D87" s="70"/>
      <c r="E87" s="89" t="s">
        <v>92</v>
      </c>
      <c r="F87" s="72">
        <v>5000</v>
      </c>
      <c r="G87" s="89" t="s">
        <v>6</v>
      </c>
      <c r="H87" s="89"/>
      <c r="I87" s="63"/>
      <c r="J87" s="64"/>
    </row>
    <row r="88" spans="3:10" s="81" customFormat="1" ht="27.75" customHeight="1">
      <c r="C88" s="93"/>
      <c r="D88" s="93" t="s">
        <v>702</v>
      </c>
      <c r="E88" s="268"/>
      <c r="F88" s="92"/>
      <c r="G88" s="252"/>
      <c r="H88" s="268"/>
      <c r="I88" s="82"/>
      <c r="J88" s="83"/>
    </row>
    <row r="89" spans="3:10" s="62" customFormat="1" ht="24.75" customHeight="1">
      <c r="C89" s="70" t="s">
        <v>697</v>
      </c>
      <c r="D89" s="70"/>
      <c r="E89" s="89" t="s">
        <v>92</v>
      </c>
      <c r="F89" s="72">
        <v>5000</v>
      </c>
      <c r="G89" s="89" t="s">
        <v>6</v>
      </c>
      <c r="H89" s="89"/>
      <c r="I89" s="63"/>
      <c r="J89" s="64"/>
    </row>
    <row r="90" spans="3:10" ht="23.25" customHeight="1">
      <c r="C90" s="69"/>
      <c r="D90" s="69" t="s">
        <v>748</v>
      </c>
      <c r="E90" s="90"/>
      <c r="F90" s="71"/>
      <c r="G90" s="90"/>
      <c r="H90" s="90"/>
      <c r="I90" s="66"/>
      <c r="J90" s="67"/>
    </row>
    <row r="91" spans="3:8" s="62" customFormat="1" ht="21.75" customHeight="1">
      <c r="C91" s="70" t="s">
        <v>698</v>
      </c>
      <c r="D91" s="70"/>
      <c r="E91" s="258" t="s">
        <v>92</v>
      </c>
      <c r="F91" s="231">
        <v>20000</v>
      </c>
      <c r="G91" s="64" t="s">
        <v>6</v>
      </c>
      <c r="H91" s="64"/>
    </row>
    <row r="92" spans="3:7" ht="22.5" customHeight="1">
      <c r="C92" s="69"/>
      <c r="D92" s="69" t="s">
        <v>173</v>
      </c>
      <c r="E92" s="248"/>
      <c r="G92" s="67"/>
    </row>
    <row r="93" spans="2:7" ht="22.5" customHeight="1">
      <c r="B93" s="65" t="s">
        <v>1037</v>
      </c>
      <c r="C93" s="69"/>
      <c r="D93" s="69"/>
      <c r="E93" s="248"/>
      <c r="G93" s="67"/>
    </row>
    <row r="94" spans="3:7" ht="15" customHeight="1" hidden="1">
      <c r="C94" s="69"/>
      <c r="E94" s="248"/>
      <c r="G94" s="67"/>
    </row>
    <row r="95" spans="2:8" s="62" customFormat="1" ht="23.25" hidden="1">
      <c r="B95" s="62" t="s">
        <v>88</v>
      </c>
      <c r="E95" s="242" t="s">
        <v>92</v>
      </c>
      <c r="F95" s="63" t="e">
        <f>$F$96</f>
        <v>#REF!</v>
      </c>
      <c r="G95" s="64" t="s">
        <v>6</v>
      </c>
      <c r="H95" s="64"/>
    </row>
    <row r="96" spans="3:8" s="62" customFormat="1" ht="23.25" hidden="1">
      <c r="C96" s="62" t="s">
        <v>18</v>
      </c>
      <c r="E96" s="242" t="s">
        <v>92</v>
      </c>
      <c r="F96" s="63" t="e">
        <f>#REF!</f>
        <v>#REF!</v>
      </c>
      <c r="G96" s="64" t="s">
        <v>6</v>
      </c>
      <c r="H96" s="64"/>
    </row>
    <row r="97" spans="4:7" ht="24" hidden="1">
      <c r="D97" s="65" t="s">
        <v>2</v>
      </c>
      <c r="G97" s="67"/>
    </row>
    <row r="98" spans="4:7" ht="24" hidden="1">
      <c r="D98" s="65" t="s">
        <v>58</v>
      </c>
      <c r="G98" s="67"/>
    </row>
    <row r="99" spans="4:7" ht="22.5" customHeight="1" hidden="1">
      <c r="D99" s="65" t="s">
        <v>19</v>
      </c>
      <c r="G99" s="67"/>
    </row>
    <row r="100" ht="15" customHeight="1" hidden="1">
      <c r="G100" s="67"/>
    </row>
    <row r="101" spans="1:8" s="87" customFormat="1" ht="25.5" customHeight="1">
      <c r="A101" s="87" t="s">
        <v>89</v>
      </c>
      <c r="B101" s="78"/>
      <c r="E101" s="97" t="s">
        <v>92</v>
      </c>
      <c r="F101" s="96">
        <f>F102+F193</f>
        <v>146460</v>
      </c>
      <c r="G101" s="97" t="s">
        <v>6</v>
      </c>
      <c r="H101" s="267"/>
    </row>
    <row r="102" spans="2:9" s="62" customFormat="1" ht="26.25" customHeight="1">
      <c r="B102" s="62" t="s">
        <v>336</v>
      </c>
      <c r="E102" s="64" t="s">
        <v>92</v>
      </c>
      <c r="F102" s="63">
        <f>F103+F111+F134+F142</f>
        <v>146460</v>
      </c>
      <c r="G102" s="64" t="s">
        <v>6</v>
      </c>
      <c r="H102" s="64"/>
      <c r="I102" s="75"/>
    </row>
    <row r="103" spans="3:9" s="62" customFormat="1" ht="24.75" customHeight="1">
      <c r="C103" s="62" t="s">
        <v>337</v>
      </c>
      <c r="E103" s="64" t="s">
        <v>92</v>
      </c>
      <c r="F103" s="63">
        <v>22800</v>
      </c>
      <c r="G103" s="64" t="s">
        <v>6</v>
      </c>
      <c r="H103" s="64"/>
      <c r="I103" s="75"/>
    </row>
    <row r="104" spans="1:15" s="62" customFormat="1" ht="25.5" customHeight="1">
      <c r="A104" s="298"/>
      <c r="B104" s="298"/>
      <c r="C104" s="298"/>
      <c r="D104" s="298" t="s">
        <v>1044</v>
      </c>
      <c r="E104" s="292" t="s">
        <v>92</v>
      </c>
      <c r="F104" s="274">
        <v>22800</v>
      </c>
      <c r="G104" s="292" t="s">
        <v>6</v>
      </c>
      <c r="I104" s="63"/>
      <c r="M104" s="63"/>
      <c r="N104" s="64"/>
      <c r="O104" s="75"/>
    </row>
    <row r="105" spans="1:15" s="62" customFormat="1" ht="27" customHeight="1">
      <c r="A105" s="298"/>
      <c r="B105" s="298"/>
      <c r="C105" s="384"/>
      <c r="D105" s="395" t="s">
        <v>1093</v>
      </c>
      <c r="E105" s="273"/>
      <c r="F105" s="274"/>
      <c r="G105" s="292"/>
      <c r="I105" s="63"/>
      <c r="M105" s="63"/>
      <c r="N105" s="64"/>
      <c r="O105" s="75"/>
    </row>
    <row r="106" spans="1:15" s="62" customFormat="1" ht="27" customHeight="1">
      <c r="A106" s="298"/>
      <c r="B106" s="384" t="s">
        <v>791</v>
      </c>
      <c r="C106" s="384"/>
      <c r="D106" s="384"/>
      <c r="E106" s="273"/>
      <c r="F106" s="274"/>
      <c r="G106" s="292"/>
      <c r="I106" s="63"/>
      <c r="M106" s="63"/>
      <c r="N106" s="64"/>
      <c r="O106" s="75"/>
    </row>
    <row r="107" spans="1:15" s="62" customFormat="1" ht="24" customHeight="1">
      <c r="A107" s="298"/>
      <c r="B107" s="298"/>
      <c r="C107" s="384"/>
      <c r="D107" s="384" t="s">
        <v>813</v>
      </c>
      <c r="E107" s="275"/>
      <c r="F107" s="276"/>
      <c r="G107" s="325"/>
      <c r="I107" s="63"/>
      <c r="M107" s="63"/>
      <c r="N107" s="64"/>
      <c r="O107" s="75"/>
    </row>
    <row r="108" spans="1:15" s="62" customFormat="1" ht="24" customHeight="1">
      <c r="A108" s="298"/>
      <c r="B108" s="384" t="s">
        <v>420</v>
      </c>
      <c r="C108" s="384"/>
      <c r="D108" s="384"/>
      <c r="E108" s="275"/>
      <c r="F108" s="276"/>
      <c r="G108" s="325"/>
      <c r="I108" s="63"/>
      <c r="M108" s="63"/>
      <c r="N108" s="64"/>
      <c r="O108" s="75"/>
    </row>
    <row r="109" spans="1:15" s="62" customFormat="1" ht="22.5" customHeight="1">
      <c r="A109" s="298"/>
      <c r="B109" s="384" t="s">
        <v>419</v>
      </c>
      <c r="C109" s="384"/>
      <c r="D109" s="384"/>
      <c r="E109" s="275"/>
      <c r="F109" s="276"/>
      <c r="G109" s="325"/>
      <c r="I109" s="63"/>
      <c r="M109" s="63"/>
      <c r="N109" s="64"/>
      <c r="O109" s="75"/>
    </row>
    <row r="110" spans="1:15" s="62" customFormat="1" ht="24" customHeight="1">
      <c r="A110" s="298"/>
      <c r="B110" s="384" t="s">
        <v>1051</v>
      </c>
      <c r="C110" s="384"/>
      <c r="D110" s="384"/>
      <c r="E110" s="275"/>
      <c r="F110" s="276"/>
      <c r="G110" s="325"/>
      <c r="I110" s="63"/>
      <c r="M110" s="63"/>
      <c r="N110" s="64"/>
      <c r="O110" s="75"/>
    </row>
    <row r="111" spans="3:10" s="78" customFormat="1" ht="26.25" customHeight="1">
      <c r="C111" s="78" t="s">
        <v>703</v>
      </c>
      <c r="E111" s="80"/>
      <c r="F111" s="74">
        <f>F112+F123</f>
        <v>16960</v>
      </c>
      <c r="G111" s="80" t="s">
        <v>6</v>
      </c>
      <c r="H111" s="80"/>
      <c r="I111" s="79"/>
      <c r="J111" s="80"/>
    </row>
    <row r="112" spans="4:10" s="78" customFormat="1" ht="24" customHeight="1">
      <c r="D112" s="78" t="s">
        <v>704</v>
      </c>
      <c r="E112" s="80" t="s">
        <v>92</v>
      </c>
      <c r="F112" s="74">
        <v>9160</v>
      </c>
      <c r="G112" s="80" t="s">
        <v>6</v>
      </c>
      <c r="H112" s="80"/>
      <c r="I112" s="79"/>
      <c r="J112" s="80"/>
    </row>
    <row r="113" ht="23.25" customHeight="1">
      <c r="D113" s="65" t="s">
        <v>1045</v>
      </c>
    </row>
    <row r="114" ht="22.5" customHeight="1">
      <c r="B114" s="65" t="s">
        <v>1046</v>
      </c>
    </row>
    <row r="115" spans="4:8" s="370" customFormat="1" ht="24" customHeight="1">
      <c r="D115" s="370" t="s">
        <v>1048</v>
      </c>
      <c r="E115" s="371" t="s">
        <v>1047</v>
      </c>
      <c r="F115" s="372"/>
      <c r="G115" s="373"/>
      <c r="H115" s="394"/>
    </row>
    <row r="116" spans="4:8" s="370" customFormat="1" ht="24.75" customHeight="1">
      <c r="D116" s="370" t="s">
        <v>1049</v>
      </c>
      <c r="E116" s="371"/>
      <c r="F116" s="372"/>
      <c r="G116" s="373"/>
      <c r="H116" s="394"/>
    </row>
    <row r="117" spans="4:8" s="370" customFormat="1" ht="24.75" customHeight="1">
      <c r="D117" s="370" t="s">
        <v>1050</v>
      </c>
      <c r="E117" s="371"/>
      <c r="F117" s="372"/>
      <c r="G117" s="373"/>
      <c r="H117" s="394"/>
    </row>
    <row r="118" spans="4:8" s="370" customFormat="1" ht="24" customHeight="1">
      <c r="D118" s="370" t="s">
        <v>1092</v>
      </c>
      <c r="E118" s="371"/>
      <c r="F118" s="372"/>
      <c r="G118" s="373"/>
      <c r="H118" s="394"/>
    </row>
    <row r="119" spans="1:15" s="62" customFormat="1" ht="23.25" customHeight="1">
      <c r="A119" s="298"/>
      <c r="B119" s="298"/>
      <c r="C119" s="384"/>
      <c r="D119" s="395" t="s">
        <v>813</v>
      </c>
      <c r="E119" s="275"/>
      <c r="F119" s="276"/>
      <c r="G119" s="325"/>
      <c r="I119" s="63"/>
      <c r="M119" s="63"/>
      <c r="N119" s="64"/>
      <c r="O119" s="75"/>
    </row>
    <row r="120" spans="1:15" s="62" customFormat="1" ht="25.5" customHeight="1">
      <c r="A120" s="298"/>
      <c r="B120" s="395" t="s">
        <v>386</v>
      </c>
      <c r="C120" s="384"/>
      <c r="D120" s="384"/>
      <c r="E120" s="275"/>
      <c r="F120" s="276"/>
      <c r="G120" s="325"/>
      <c r="I120" s="63"/>
      <c r="M120" s="63"/>
      <c r="N120" s="64"/>
      <c r="O120" s="75"/>
    </row>
    <row r="121" spans="1:15" s="62" customFormat="1" ht="25.5" customHeight="1">
      <c r="A121" s="298"/>
      <c r="B121" s="384" t="s">
        <v>419</v>
      </c>
      <c r="C121" s="384"/>
      <c r="D121" s="384"/>
      <c r="E121" s="275"/>
      <c r="F121" s="276"/>
      <c r="G121" s="325"/>
      <c r="I121" s="63"/>
      <c r="M121" s="63"/>
      <c r="N121" s="64"/>
      <c r="O121" s="75"/>
    </row>
    <row r="122" spans="1:15" s="62" customFormat="1" ht="24.75" customHeight="1">
      <c r="A122" s="298"/>
      <c r="B122" s="384" t="s">
        <v>1051</v>
      </c>
      <c r="C122" s="384"/>
      <c r="D122" s="384"/>
      <c r="E122" s="275"/>
      <c r="F122" s="276"/>
      <c r="G122" s="325"/>
      <c r="I122" s="63"/>
      <c r="M122" s="63"/>
      <c r="N122" s="64"/>
      <c r="O122" s="75"/>
    </row>
    <row r="123" spans="2:8" s="62" customFormat="1" ht="29.25" customHeight="1">
      <c r="B123" s="298"/>
      <c r="C123" s="298"/>
      <c r="D123" s="273" t="s">
        <v>1052</v>
      </c>
      <c r="E123" s="292" t="s">
        <v>92</v>
      </c>
      <c r="F123" s="320">
        <v>7800</v>
      </c>
      <c r="G123" s="292" t="s">
        <v>6</v>
      </c>
      <c r="H123" s="64"/>
    </row>
    <row r="124" spans="2:7" ht="25.5" customHeight="1">
      <c r="B124" s="275"/>
      <c r="C124" s="275"/>
      <c r="D124" s="275" t="s">
        <v>1053</v>
      </c>
      <c r="E124" s="275"/>
      <c r="F124" s="275"/>
      <c r="G124" s="275"/>
    </row>
    <row r="125" spans="2:7" ht="27" customHeight="1">
      <c r="B125" s="275" t="s">
        <v>1054</v>
      </c>
      <c r="C125" s="275"/>
      <c r="D125" s="275"/>
      <c r="E125" s="275"/>
      <c r="F125" s="275"/>
      <c r="G125" s="275"/>
    </row>
    <row r="126" spans="1:7" ht="26.25" customHeight="1">
      <c r="A126" s="370"/>
      <c r="B126" s="390"/>
      <c r="C126" s="390"/>
      <c r="D126" s="390" t="s">
        <v>1055</v>
      </c>
      <c r="E126" s="390"/>
      <c r="F126" s="390"/>
      <c r="G126" s="390"/>
    </row>
    <row r="127" spans="1:7" ht="24" customHeight="1">
      <c r="A127" s="370"/>
      <c r="B127" s="390"/>
      <c r="C127" s="390"/>
      <c r="D127" s="390" t="s">
        <v>1056</v>
      </c>
      <c r="E127" s="390"/>
      <c r="F127" s="390"/>
      <c r="G127" s="390"/>
    </row>
    <row r="128" spans="1:7" ht="27" customHeight="1">
      <c r="A128" s="370"/>
      <c r="B128" s="390"/>
      <c r="C128" s="390"/>
      <c r="D128" s="390" t="s">
        <v>1057</v>
      </c>
      <c r="E128" s="390"/>
      <c r="F128" s="390"/>
      <c r="G128" s="390"/>
    </row>
    <row r="129" spans="1:7" ht="27" customHeight="1">
      <c r="A129" s="370"/>
      <c r="B129" s="390"/>
      <c r="C129" s="390"/>
      <c r="D129" s="390" t="s">
        <v>1058</v>
      </c>
      <c r="E129" s="390"/>
      <c r="F129" s="390"/>
      <c r="G129" s="390"/>
    </row>
    <row r="130" spans="1:15" s="62" customFormat="1" ht="26.25" customHeight="1">
      <c r="A130" s="298"/>
      <c r="B130" s="298"/>
      <c r="C130" s="384"/>
      <c r="D130" s="384" t="s">
        <v>813</v>
      </c>
      <c r="E130" s="275"/>
      <c r="F130" s="276"/>
      <c r="G130" s="325"/>
      <c r="I130" s="63"/>
      <c r="M130" s="63"/>
      <c r="N130" s="64"/>
      <c r="O130" s="75"/>
    </row>
    <row r="131" spans="1:15" s="62" customFormat="1" ht="24.75" customHeight="1">
      <c r="A131" s="298"/>
      <c r="B131" s="384" t="s">
        <v>386</v>
      </c>
      <c r="C131" s="384"/>
      <c r="D131" s="384"/>
      <c r="E131" s="275"/>
      <c r="F131" s="276"/>
      <c r="G131" s="325"/>
      <c r="I131" s="63"/>
      <c r="M131" s="63"/>
      <c r="N131" s="64"/>
      <c r="O131" s="75"/>
    </row>
    <row r="132" spans="1:15" s="62" customFormat="1" ht="24" customHeight="1">
      <c r="A132" s="298"/>
      <c r="B132" s="384" t="s">
        <v>419</v>
      </c>
      <c r="C132" s="384"/>
      <c r="D132" s="384"/>
      <c r="E132" s="275"/>
      <c r="F132" s="276"/>
      <c r="G132" s="325"/>
      <c r="I132" s="63"/>
      <c r="M132" s="63"/>
      <c r="N132" s="64"/>
      <c r="O132" s="75"/>
    </row>
    <row r="133" spans="1:15" s="62" customFormat="1" ht="26.25" customHeight="1">
      <c r="A133" s="298"/>
      <c r="B133" s="384" t="s">
        <v>1051</v>
      </c>
      <c r="C133" s="384"/>
      <c r="D133" s="384"/>
      <c r="E133" s="275"/>
      <c r="F133" s="276"/>
      <c r="G133" s="325"/>
      <c r="I133" s="63"/>
      <c r="M133" s="63"/>
      <c r="N133" s="64"/>
      <c r="O133" s="75"/>
    </row>
    <row r="134" spans="3:9" ht="26.25" customHeight="1">
      <c r="C134" s="62" t="s">
        <v>739</v>
      </c>
      <c r="D134" s="62"/>
      <c r="E134" s="64" t="s">
        <v>92</v>
      </c>
      <c r="F134" s="63">
        <f>F135</f>
        <v>52000</v>
      </c>
      <c r="G134" s="64" t="s">
        <v>6</v>
      </c>
      <c r="H134" s="75"/>
      <c r="I134" s="66"/>
    </row>
    <row r="135" spans="4:9" ht="24" customHeight="1">
      <c r="D135" s="62" t="s">
        <v>705</v>
      </c>
      <c r="E135" s="64" t="s">
        <v>92</v>
      </c>
      <c r="F135" s="63">
        <v>52000</v>
      </c>
      <c r="G135" s="64" t="s">
        <v>6</v>
      </c>
      <c r="H135" s="75"/>
      <c r="I135" s="66"/>
    </row>
    <row r="136" spans="4:9" ht="25.5" customHeight="1">
      <c r="D136" s="65" t="s">
        <v>713</v>
      </c>
      <c r="E136" s="67"/>
      <c r="G136" s="91"/>
      <c r="H136" s="75"/>
      <c r="I136" s="66"/>
    </row>
    <row r="137" spans="2:9" ht="24.75" customHeight="1">
      <c r="B137" s="65" t="s">
        <v>1069</v>
      </c>
      <c r="E137" s="67"/>
      <c r="G137" s="91"/>
      <c r="H137" s="75"/>
      <c r="I137" s="66"/>
    </row>
    <row r="138" spans="1:15" s="62" customFormat="1" ht="24" customHeight="1">
      <c r="A138" s="298"/>
      <c r="B138" s="298"/>
      <c r="C138" s="384"/>
      <c r="D138" s="384" t="s">
        <v>813</v>
      </c>
      <c r="E138" s="275"/>
      <c r="F138" s="276"/>
      <c r="G138" s="325"/>
      <c r="I138" s="63"/>
      <c r="M138" s="63"/>
      <c r="N138" s="64"/>
      <c r="O138" s="75"/>
    </row>
    <row r="139" spans="1:15" s="62" customFormat="1" ht="25.5" customHeight="1">
      <c r="A139" s="298"/>
      <c r="B139" s="384" t="s">
        <v>386</v>
      </c>
      <c r="C139" s="384"/>
      <c r="D139" s="384"/>
      <c r="E139" s="275"/>
      <c r="F139" s="276"/>
      <c r="G139" s="325"/>
      <c r="I139" s="63"/>
      <c r="M139" s="63"/>
      <c r="N139" s="64"/>
      <c r="O139" s="75"/>
    </row>
    <row r="140" spans="1:15" s="62" customFormat="1" ht="24" customHeight="1">
      <c r="A140" s="298"/>
      <c r="B140" s="384" t="s">
        <v>419</v>
      </c>
      <c r="C140" s="384"/>
      <c r="D140" s="384"/>
      <c r="E140" s="275"/>
      <c r="F140" s="276"/>
      <c r="G140" s="325"/>
      <c r="I140" s="63"/>
      <c r="M140" s="63"/>
      <c r="N140" s="64"/>
      <c r="O140" s="75"/>
    </row>
    <row r="141" spans="1:15" s="62" customFormat="1" ht="22.5" customHeight="1">
      <c r="A141" s="298"/>
      <c r="B141" s="384" t="s">
        <v>1051</v>
      </c>
      <c r="C141" s="384"/>
      <c r="D141" s="384"/>
      <c r="E141" s="275"/>
      <c r="F141" s="276"/>
      <c r="G141" s="325"/>
      <c r="I141" s="63"/>
      <c r="M141" s="63"/>
      <c r="N141" s="64"/>
      <c r="O141" s="75"/>
    </row>
    <row r="142" spans="1:9" ht="29.25" customHeight="1">
      <c r="A142" s="384"/>
      <c r="B142" s="384"/>
      <c r="C142" s="298" t="s">
        <v>909</v>
      </c>
      <c r="D142" s="298"/>
      <c r="E142" s="292" t="s">
        <v>92</v>
      </c>
      <c r="F142" s="274">
        <f>F143+F171+F181</f>
        <v>54700</v>
      </c>
      <c r="G142" s="292" t="s">
        <v>6</v>
      </c>
      <c r="H142" s="75"/>
      <c r="I142" s="66"/>
    </row>
    <row r="143" spans="1:9" ht="25.5" customHeight="1">
      <c r="A143" s="384"/>
      <c r="B143" s="384"/>
      <c r="C143" s="384"/>
      <c r="D143" s="298" t="s">
        <v>853</v>
      </c>
      <c r="E143" s="292" t="s">
        <v>92</v>
      </c>
      <c r="F143" s="274">
        <v>44000</v>
      </c>
      <c r="G143" s="292" t="s">
        <v>6</v>
      </c>
      <c r="H143" s="75"/>
      <c r="I143" s="66"/>
    </row>
    <row r="144" spans="1:9" ht="24.75" customHeight="1">
      <c r="A144" s="384"/>
      <c r="B144" s="384"/>
      <c r="C144" s="384"/>
      <c r="D144" s="384" t="s">
        <v>570</v>
      </c>
      <c r="E144" s="275"/>
      <c r="F144" s="276"/>
      <c r="G144" s="325"/>
      <c r="H144" s="75"/>
      <c r="I144" s="66"/>
    </row>
    <row r="145" spans="1:9" ht="24" customHeight="1">
      <c r="A145" s="384" t="s">
        <v>1059</v>
      </c>
      <c r="B145" s="384"/>
      <c r="C145" s="384"/>
      <c r="D145" s="384"/>
      <c r="E145" s="273"/>
      <c r="F145" s="274"/>
      <c r="G145" s="325"/>
      <c r="H145" s="75"/>
      <c r="I145" s="66"/>
    </row>
    <row r="146" spans="1:9" ht="24" customHeight="1">
      <c r="A146" s="384"/>
      <c r="B146" s="384"/>
      <c r="C146" s="384"/>
      <c r="D146" s="384" t="s">
        <v>571</v>
      </c>
      <c r="E146" s="273"/>
      <c r="F146" s="274"/>
      <c r="G146" s="325"/>
      <c r="H146" s="75"/>
      <c r="I146" s="66"/>
    </row>
    <row r="147" spans="1:9" ht="27" customHeight="1">
      <c r="A147" s="384"/>
      <c r="B147" s="384"/>
      <c r="C147" s="384"/>
      <c r="D147" s="384" t="s">
        <v>572</v>
      </c>
      <c r="E147" s="273"/>
      <c r="F147" s="274"/>
      <c r="G147" s="325"/>
      <c r="H147" s="75"/>
      <c r="I147" s="66"/>
    </row>
    <row r="148" spans="1:9" ht="27" customHeight="1">
      <c r="A148" s="384"/>
      <c r="B148" s="275" t="s">
        <v>794</v>
      </c>
      <c r="C148" s="275"/>
      <c r="D148" s="275"/>
      <c r="E148" s="275"/>
      <c r="F148" s="275"/>
      <c r="G148" s="325"/>
      <c r="H148" s="75"/>
      <c r="I148" s="66"/>
    </row>
    <row r="149" spans="1:9" ht="27" customHeight="1">
      <c r="A149" s="384"/>
      <c r="B149" s="384"/>
      <c r="C149" s="384"/>
      <c r="D149" s="384" t="s">
        <v>795</v>
      </c>
      <c r="E149" s="273"/>
      <c r="F149" s="274"/>
      <c r="G149" s="325"/>
      <c r="H149" s="75"/>
      <c r="I149" s="66"/>
    </row>
    <row r="150" spans="1:9" ht="27" customHeight="1">
      <c r="A150" s="384"/>
      <c r="B150" s="384"/>
      <c r="C150" s="384"/>
      <c r="D150" s="384" t="s">
        <v>745</v>
      </c>
      <c r="E150" s="273"/>
      <c r="F150" s="274"/>
      <c r="G150" s="325"/>
      <c r="H150" s="75"/>
      <c r="I150" s="66"/>
    </row>
    <row r="151" spans="1:9" ht="27" customHeight="1">
      <c r="A151" s="384"/>
      <c r="B151" s="384"/>
      <c r="C151" s="384"/>
      <c r="D151" s="384" t="s">
        <v>766</v>
      </c>
      <c r="E151" s="273"/>
      <c r="F151" s="274"/>
      <c r="G151" s="325"/>
      <c r="H151" s="75"/>
      <c r="I151" s="66"/>
    </row>
    <row r="152" spans="1:9" ht="24" customHeight="1">
      <c r="A152" s="384"/>
      <c r="B152" s="384"/>
      <c r="C152" s="384"/>
      <c r="D152" s="384" t="s">
        <v>578</v>
      </c>
      <c r="E152" s="384"/>
      <c r="F152" s="274"/>
      <c r="G152" s="325"/>
      <c r="H152" s="75"/>
      <c r="I152" s="66"/>
    </row>
    <row r="153" spans="1:9" ht="27" customHeight="1">
      <c r="A153" s="384"/>
      <c r="B153" s="384"/>
      <c r="C153" s="384"/>
      <c r="D153" s="384" t="s">
        <v>767</v>
      </c>
      <c r="E153" s="273"/>
      <c r="F153" s="274"/>
      <c r="G153" s="325"/>
      <c r="H153" s="75"/>
      <c r="I153" s="66"/>
    </row>
    <row r="154" spans="1:9" ht="27" customHeight="1">
      <c r="A154" s="384"/>
      <c r="B154" s="275" t="s">
        <v>764</v>
      </c>
      <c r="C154" s="275"/>
      <c r="D154" s="275"/>
      <c r="E154" s="275"/>
      <c r="F154" s="275"/>
      <c r="G154" s="325"/>
      <c r="H154" s="75"/>
      <c r="I154" s="66"/>
    </row>
    <row r="155" spans="1:9" ht="27" customHeight="1">
      <c r="A155" s="384"/>
      <c r="B155" s="384"/>
      <c r="C155" s="384"/>
      <c r="D155" s="384" t="s">
        <v>763</v>
      </c>
      <c r="E155" s="273"/>
      <c r="F155" s="274"/>
      <c r="G155" s="325"/>
      <c r="H155" s="75"/>
      <c r="I155" s="66"/>
    </row>
    <row r="156" spans="1:9" ht="27" customHeight="1">
      <c r="A156" s="384"/>
      <c r="B156" s="384"/>
      <c r="C156" s="384"/>
      <c r="D156" s="384" t="s">
        <v>768</v>
      </c>
      <c r="E156" s="273"/>
      <c r="F156" s="274"/>
      <c r="G156" s="325"/>
      <c r="H156" s="75"/>
      <c r="I156" s="66"/>
    </row>
    <row r="157" spans="1:9" ht="27" customHeight="1">
      <c r="A157" s="384"/>
      <c r="B157" s="384" t="s">
        <v>765</v>
      </c>
      <c r="C157" s="384"/>
      <c r="D157" s="384"/>
      <c r="E157" s="273"/>
      <c r="F157" s="274"/>
      <c r="G157" s="325"/>
      <c r="H157" s="75"/>
      <c r="I157" s="66"/>
    </row>
    <row r="158" spans="1:9" ht="27" customHeight="1">
      <c r="A158" s="384"/>
      <c r="B158" s="384"/>
      <c r="C158" s="384"/>
      <c r="D158" s="384" t="s">
        <v>757</v>
      </c>
      <c r="E158" s="273"/>
      <c r="F158" s="274"/>
      <c r="G158" s="325"/>
      <c r="H158" s="75"/>
      <c r="I158" s="66"/>
    </row>
    <row r="159" spans="1:9" ht="27" customHeight="1">
      <c r="A159" s="384"/>
      <c r="B159" s="384"/>
      <c r="C159" s="384"/>
      <c r="D159" s="384" t="s">
        <v>573</v>
      </c>
      <c r="E159" s="273"/>
      <c r="F159" s="274"/>
      <c r="G159" s="325"/>
      <c r="H159" s="75"/>
      <c r="I159" s="66"/>
    </row>
    <row r="160" spans="1:9" ht="27" customHeight="1">
      <c r="A160" s="384"/>
      <c r="B160" s="384" t="s">
        <v>579</v>
      </c>
      <c r="C160" s="384"/>
      <c r="D160" s="384"/>
      <c r="E160" s="273"/>
      <c r="F160" s="274"/>
      <c r="G160" s="325"/>
      <c r="H160" s="75"/>
      <c r="I160" s="66"/>
    </row>
    <row r="161" spans="1:9" ht="27" customHeight="1">
      <c r="A161" s="384"/>
      <c r="B161" s="384"/>
      <c r="C161" s="384"/>
      <c r="D161" s="384" t="s">
        <v>574</v>
      </c>
      <c r="E161" s="273"/>
      <c r="F161" s="274"/>
      <c r="G161" s="325"/>
      <c r="H161" s="75"/>
      <c r="I161" s="66"/>
    </row>
    <row r="162" spans="1:9" ht="27" customHeight="1">
      <c r="A162" s="384"/>
      <c r="B162" s="384"/>
      <c r="C162" s="384"/>
      <c r="D162" s="384" t="s">
        <v>575</v>
      </c>
      <c r="E162" s="273"/>
      <c r="F162" s="274"/>
      <c r="G162" s="325"/>
      <c r="H162" s="75"/>
      <c r="I162" s="66"/>
    </row>
    <row r="163" spans="1:9" ht="27" customHeight="1">
      <c r="A163" s="384"/>
      <c r="B163" s="384" t="s">
        <v>581</v>
      </c>
      <c r="C163" s="384"/>
      <c r="D163" s="384"/>
      <c r="E163" s="273"/>
      <c r="F163" s="274"/>
      <c r="G163" s="325"/>
      <c r="H163" s="75"/>
      <c r="I163" s="66"/>
    </row>
    <row r="164" spans="1:9" ht="27" customHeight="1">
      <c r="A164" s="384"/>
      <c r="B164" s="384"/>
      <c r="C164" s="384"/>
      <c r="D164" s="384" t="s">
        <v>576</v>
      </c>
      <c r="E164" s="273"/>
      <c r="F164" s="274"/>
      <c r="G164" s="325"/>
      <c r="H164" s="75"/>
      <c r="I164" s="66"/>
    </row>
    <row r="165" spans="1:9" ht="27" customHeight="1">
      <c r="A165" s="384"/>
      <c r="B165" s="384"/>
      <c r="C165" s="384"/>
      <c r="D165" s="384" t="s">
        <v>577</v>
      </c>
      <c r="E165" s="273"/>
      <c r="F165" s="274"/>
      <c r="G165" s="325"/>
      <c r="H165" s="75"/>
      <c r="I165" s="66"/>
    </row>
    <row r="166" spans="1:9" ht="27" customHeight="1">
      <c r="A166" s="384"/>
      <c r="B166" s="384" t="s">
        <v>580</v>
      </c>
      <c r="C166" s="384"/>
      <c r="D166" s="384"/>
      <c r="E166" s="273"/>
      <c r="F166" s="274"/>
      <c r="G166" s="325"/>
      <c r="H166" s="75"/>
      <c r="I166" s="66"/>
    </row>
    <row r="167" spans="1:9" ht="26.25" customHeight="1">
      <c r="A167" s="384"/>
      <c r="B167" s="384"/>
      <c r="C167" s="384"/>
      <c r="D167" s="384" t="s">
        <v>796</v>
      </c>
      <c r="E167" s="275"/>
      <c r="F167" s="276"/>
      <c r="G167" s="325"/>
      <c r="H167" s="75"/>
      <c r="I167" s="66"/>
    </row>
    <row r="168" spans="1:9" ht="24.75" customHeight="1">
      <c r="A168" s="384"/>
      <c r="B168" s="384" t="s">
        <v>386</v>
      </c>
      <c r="C168" s="384"/>
      <c r="D168" s="384"/>
      <c r="E168" s="275"/>
      <c r="F168" s="276"/>
      <c r="G168" s="325"/>
      <c r="H168" s="75"/>
      <c r="I168" s="66"/>
    </row>
    <row r="169" spans="1:9" ht="24.75" customHeight="1">
      <c r="A169" s="384"/>
      <c r="B169" s="384" t="s">
        <v>419</v>
      </c>
      <c r="C169" s="384"/>
      <c r="D169" s="384"/>
      <c r="E169" s="275"/>
      <c r="F169" s="276"/>
      <c r="G169" s="325"/>
      <c r="H169" s="75"/>
      <c r="I169" s="66"/>
    </row>
    <row r="170" spans="1:9" ht="25.5" customHeight="1">
      <c r="A170" s="384"/>
      <c r="B170" s="384" t="s">
        <v>1061</v>
      </c>
      <c r="C170" s="384"/>
      <c r="D170" s="384"/>
      <c r="E170" s="384"/>
      <c r="F170" s="276"/>
      <c r="G170" s="292"/>
      <c r="H170" s="75"/>
      <c r="I170" s="66"/>
    </row>
    <row r="171" spans="1:9" ht="27.75" customHeight="1">
      <c r="A171" s="384"/>
      <c r="B171" s="384"/>
      <c r="C171" s="384"/>
      <c r="D171" s="298" t="s">
        <v>863</v>
      </c>
      <c r="E171" s="292" t="s">
        <v>92</v>
      </c>
      <c r="F171" s="274">
        <v>6400</v>
      </c>
      <c r="G171" s="292" t="s">
        <v>6</v>
      </c>
      <c r="H171" s="75"/>
      <c r="I171" s="66"/>
    </row>
    <row r="172" spans="1:9" ht="27" customHeight="1">
      <c r="A172" s="384"/>
      <c r="B172" s="384"/>
      <c r="C172" s="384"/>
      <c r="D172" s="384" t="s">
        <v>856</v>
      </c>
      <c r="E172" s="275"/>
      <c r="F172" s="276"/>
      <c r="G172" s="325"/>
      <c r="H172" s="75"/>
      <c r="I172" s="66"/>
    </row>
    <row r="173" spans="1:9" ht="26.25" customHeight="1">
      <c r="A173" s="384" t="s">
        <v>1070</v>
      </c>
      <c r="B173" s="384"/>
      <c r="C173" s="384"/>
      <c r="D173" s="384"/>
      <c r="E173" s="273"/>
      <c r="F173" s="274"/>
      <c r="G173" s="325"/>
      <c r="H173" s="75"/>
      <c r="I173" s="66"/>
    </row>
    <row r="174" s="275" customFormat="1" ht="25.5" customHeight="1">
      <c r="D174" s="273" t="s">
        <v>571</v>
      </c>
    </row>
    <row r="175" spans="3:7" s="275" customFormat="1" ht="24" customHeight="1">
      <c r="C175" s="366"/>
      <c r="D175" s="367" t="s">
        <v>858</v>
      </c>
      <c r="E175" s="366"/>
      <c r="F175" s="366"/>
      <c r="G175" s="366"/>
    </row>
    <row r="176" spans="3:7" s="275" customFormat="1" ht="25.5" customHeight="1">
      <c r="C176" s="366"/>
      <c r="D176" s="367" t="s">
        <v>859</v>
      </c>
      <c r="E176" s="366"/>
      <c r="F176" s="366"/>
      <c r="G176" s="366"/>
    </row>
    <row r="177" spans="1:9" ht="25.5" customHeight="1">
      <c r="A177" s="384"/>
      <c r="B177" s="384"/>
      <c r="C177" s="384"/>
      <c r="D177" s="384" t="s">
        <v>796</v>
      </c>
      <c r="E177" s="275"/>
      <c r="F177" s="276"/>
      <c r="G177" s="325"/>
      <c r="H177" s="75"/>
      <c r="I177" s="66"/>
    </row>
    <row r="178" spans="1:9" ht="27.75" customHeight="1">
      <c r="A178" s="384"/>
      <c r="B178" s="384" t="s">
        <v>386</v>
      </c>
      <c r="C178" s="384"/>
      <c r="D178" s="384"/>
      <c r="E178" s="275"/>
      <c r="F178" s="276"/>
      <c r="G178" s="325"/>
      <c r="H178" s="75"/>
      <c r="I178" s="66"/>
    </row>
    <row r="179" spans="1:9" ht="27" customHeight="1">
      <c r="A179" s="384"/>
      <c r="B179" s="384" t="s">
        <v>419</v>
      </c>
      <c r="C179" s="384"/>
      <c r="D179" s="384"/>
      <c r="E179" s="275"/>
      <c r="F179" s="276"/>
      <c r="G179" s="325"/>
      <c r="H179" s="75"/>
      <c r="I179" s="66"/>
    </row>
    <row r="180" spans="1:9" ht="28.5" customHeight="1">
      <c r="A180" s="384"/>
      <c r="B180" s="384" t="s">
        <v>1061</v>
      </c>
      <c r="C180" s="384"/>
      <c r="D180" s="384"/>
      <c r="E180" s="384"/>
      <c r="F180" s="276"/>
      <c r="G180" s="292"/>
      <c r="H180" s="75"/>
      <c r="I180" s="66"/>
    </row>
    <row r="181" spans="4:9" s="62" customFormat="1" ht="30" customHeight="1">
      <c r="D181" s="62" t="s">
        <v>1060</v>
      </c>
      <c r="E181" s="64" t="s">
        <v>92</v>
      </c>
      <c r="F181" s="63">
        <v>4300</v>
      </c>
      <c r="G181" s="64" t="s">
        <v>6</v>
      </c>
      <c r="H181" s="64"/>
      <c r="I181" s="75"/>
    </row>
    <row r="182" spans="4:9" s="62" customFormat="1" ht="26.25" customHeight="1">
      <c r="D182" s="65" t="s">
        <v>1062</v>
      </c>
      <c r="E182" s="242"/>
      <c r="F182" s="63"/>
      <c r="G182" s="102"/>
      <c r="H182" s="64"/>
      <c r="I182" s="75"/>
    </row>
    <row r="183" spans="2:9" s="62" customFormat="1" ht="28.5" customHeight="1">
      <c r="B183" s="65" t="s">
        <v>1063</v>
      </c>
      <c r="E183" s="242"/>
      <c r="F183" s="63"/>
      <c r="G183" s="102"/>
      <c r="H183" s="64"/>
      <c r="I183" s="75"/>
    </row>
    <row r="184" spans="1:8" s="62" customFormat="1" ht="29.25" customHeight="1">
      <c r="A184" s="369"/>
      <c r="B184" s="381"/>
      <c r="C184" s="381"/>
      <c r="D184" s="430" t="s">
        <v>1064</v>
      </c>
      <c r="E184" s="430"/>
      <c r="F184" s="430"/>
      <c r="G184" s="430"/>
      <c r="H184" s="64"/>
    </row>
    <row r="185" spans="1:7" ht="27" customHeight="1">
      <c r="A185" s="370"/>
      <c r="B185" s="390"/>
      <c r="C185" s="390"/>
      <c r="D185" s="390" t="s">
        <v>1065</v>
      </c>
      <c r="E185" s="390"/>
      <c r="F185" s="390"/>
      <c r="G185" s="390"/>
    </row>
    <row r="186" spans="1:7" ht="27.75" customHeight="1">
      <c r="A186" s="370"/>
      <c r="B186" s="390"/>
      <c r="C186" s="390"/>
      <c r="D186" s="390" t="s">
        <v>1066</v>
      </c>
      <c r="E186" s="390"/>
      <c r="F186" s="390"/>
      <c r="G186" s="390"/>
    </row>
    <row r="187" spans="1:7" ht="27" customHeight="1">
      <c r="A187" s="370"/>
      <c r="B187" s="376"/>
      <c r="C187" s="376"/>
      <c r="D187" s="376" t="s">
        <v>1067</v>
      </c>
      <c r="E187" s="376"/>
      <c r="F187" s="376"/>
      <c r="G187" s="376"/>
    </row>
    <row r="188" spans="1:9" s="62" customFormat="1" ht="29.25" customHeight="1">
      <c r="A188" s="369"/>
      <c r="B188" s="369"/>
      <c r="C188" s="369"/>
      <c r="D188" s="370" t="s">
        <v>1068</v>
      </c>
      <c r="E188" s="375"/>
      <c r="F188" s="374"/>
      <c r="G188" s="375"/>
      <c r="H188" s="64"/>
      <c r="I188" s="75"/>
    </row>
    <row r="189" spans="1:9" ht="27" customHeight="1">
      <c r="A189" s="384"/>
      <c r="B189" s="384"/>
      <c r="C189" s="384"/>
      <c r="D189" s="384" t="s">
        <v>796</v>
      </c>
      <c r="E189" s="275"/>
      <c r="F189" s="276"/>
      <c r="G189" s="325"/>
      <c r="H189" s="75"/>
      <c r="I189" s="66"/>
    </row>
    <row r="190" spans="1:9" ht="27.75" customHeight="1">
      <c r="A190" s="384"/>
      <c r="B190" s="384" t="s">
        <v>386</v>
      </c>
      <c r="C190" s="384"/>
      <c r="D190" s="384"/>
      <c r="E190" s="275"/>
      <c r="F190" s="276"/>
      <c r="G190" s="325"/>
      <c r="H190" s="75"/>
      <c r="I190" s="66"/>
    </row>
    <row r="191" spans="1:9" ht="25.5" customHeight="1">
      <c r="A191" s="384"/>
      <c r="B191" s="384" t="s">
        <v>419</v>
      </c>
      <c r="C191" s="384"/>
      <c r="D191" s="384"/>
      <c r="E191" s="275"/>
      <c r="F191" s="276"/>
      <c r="G191" s="325"/>
      <c r="H191" s="75"/>
      <c r="I191" s="66"/>
    </row>
    <row r="192" spans="1:9" ht="28.5" customHeight="1">
      <c r="A192" s="384"/>
      <c r="B192" s="384" t="s">
        <v>1061</v>
      </c>
      <c r="C192" s="384"/>
      <c r="D192" s="384"/>
      <c r="E192" s="384"/>
      <c r="F192" s="276"/>
      <c r="G192" s="292"/>
      <c r="H192" s="75"/>
      <c r="I192" s="66"/>
    </row>
    <row r="193" spans="1:7" ht="24.75" customHeight="1">
      <c r="A193" s="87"/>
      <c r="B193" s="78"/>
      <c r="C193" s="78"/>
      <c r="D193" s="78"/>
      <c r="E193" s="244"/>
      <c r="F193" s="96"/>
      <c r="G193" s="97"/>
    </row>
    <row r="194" spans="1:7" ht="24.75" customHeight="1">
      <c r="A194" s="78"/>
      <c r="B194" s="78"/>
      <c r="C194" s="78"/>
      <c r="D194" s="78"/>
      <c r="E194" s="80"/>
      <c r="F194" s="79"/>
      <c r="G194" s="80"/>
    </row>
    <row r="195" spans="1:7" ht="26.25" customHeight="1">
      <c r="A195" s="78"/>
      <c r="B195" s="78"/>
      <c r="C195" s="78"/>
      <c r="D195" s="81"/>
      <c r="E195" s="80"/>
      <c r="F195" s="79"/>
      <c r="G195" s="80"/>
    </row>
    <row r="196" spans="1:7" ht="26.25" customHeight="1">
      <c r="A196" s="78"/>
      <c r="B196" s="81"/>
      <c r="C196" s="78"/>
      <c r="D196" s="78"/>
      <c r="E196" s="80"/>
      <c r="F196" s="79"/>
      <c r="G196" s="80"/>
    </row>
    <row r="197" spans="1:7" ht="27.75" customHeight="1">
      <c r="A197" s="62"/>
      <c r="C197" s="91"/>
      <c r="D197" s="91"/>
      <c r="E197" s="242"/>
      <c r="F197" s="242"/>
      <c r="G197" s="64"/>
    </row>
    <row r="198" spans="1:7" ht="24" customHeight="1">
      <c r="A198" s="62"/>
      <c r="B198" s="62"/>
      <c r="C198" s="62"/>
      <c r="D198" s="62"/>
      <c r="E198" s="64"/>
      <c r="F198" s="63"/>
      <c r="G198" s="64"/>
    </row>
    <row r="199" spans="2:7" ht="20.25" customHeight="1">
      <c r="B199" s="310"/>
      <c r="C199" s="310"/>
      <c r="D199" s="275"/>
      <c r="E199" s="273"/>
      <c r="F199" s="320"/>
      <c r="G199" s="292"/>
    </row>
    <row r="200" spans="2:7" ht="20.25" customHeight="1">
      <c r="B200" s="384"/>
      <c r="C200" s="384"/>
      <c r="D200" s="275"/>
      <c r="E200" s="273"/>
      <c r="F200" s="320"/>
      <c r="G200" s="292"/>
    </row>
    <row r="201" spans="2:7" ht="20.25" customHeight="1">
      <c r="B201" s="384"/>
      <c r="C201" s="384"/>
      <c r="D201" s="275"/>
      <c r="E201" s="273"/>
      <c r="F201" s="320"/>
      <c r="G201" s="292"/>
    </row>
    <row r="202" spans="2:7" ht="20.25" customHeight="1">
      <c r="B202" s="384"/>
      <c r="C202" s="384"/>
      <c r="D202" s="275"/>
      <c r="E202" s="273"/>
      <c r="F202" s="320"/>
      <c r="G202" s="292"/>
    </row>
    <row r="203" spans="2:7" ht="20.25" customHeight="1">
      <c r="B203" s="384"/>
      <c r="C203" s="384"/>
      <c r="D203" s="275"/>
      <c r="E203" s="273"/>
      <c r="F203" s="320"/>
      <c r="G203" s="292"/>
    </row>
    <row r="204" spans="2:7" ht="20.25" customHeight="1">
      <c r="B204" s="384"/>
      <c r="C204" s="384"/>
      <c r="D204" s="275"/>
      <c r="E204" s="273"/>
      <c r="F204" s="320"/>
      <c r="G204" s="292"/>
    </row>
    <row r="205" spans="2:7" ht="20.25" customHeight="1">
      <c r="B205" s="384"/>
      <c r="C205" s="384"/>
      <c r="D205" s="275"/>
      <c r="E205" s="273"/>
      <c r="F205" s="320"/>
      <c r="G205" s="292"/>
    </row>
    <row r="206" spans="2:7" ht="20.25" customHeight="1">
      <c r="B206" s="384"/>
      <c r="C206" s="384"/>
      <c r="D206" s="275"/>
      <c r="E206" s="273"/>
      <c r="F206" s="320"/>
      <c r="G206" s="292"/>
    </row>
    <row r="207" spans="1:8" s="62" customFormat="1" ht="30.75" customHeight="1">
      <c r="A207" s="87" t="s">
        <v>375</v>
      </c>
      <c r="B207" s="87"/>
      <c r="C207" s="87"/>
      <c r="D207" s="87"/>
      <c r="E207" s="244" t="s">
        <v>92</v>
      </c>
      <c r="F207" s="96">
        <f>F208+F258</f>
        <v>6922900</v>
      </c>
      <c r="G207" s="97" t="s">
        <v>6</v>
      </c>
      <c r="H207" s="64"/>
    </row>
    <row r="208" spans="1:9" s="62" customFormat="1" ht="24.75" customHeight="1">
      <c r="A208" s="78" t="s">
        <v>358</v>
      </c>
      <c r="B208" s="78"/>
      <c r="C208" s="78"/>
      <c r="D208" s="78"/>
      <c r="E208" s="80" t="s">
        <v>92</v>
      </c>
      <c r="F208" s="79">
        <f>F209+F246</f>
        <v>2970900</v>
      </c>
      <c r="G208" s="80" t="s">
        <v>6</v>
      </c>
      <c r="H208" s="64"/>
      <c r="I208" s="75">
        <f>F208</f>
        <v>2970900</v>
      </c>
    </row>
    <row r="209" spans="1:7" ht="26.25" customHeight="1">
      <c r="A209" s="78"/>
      <c r="B209" s="78" t="s">
        <v>348</v>
      </c>
      <c r="C209" s="78"/>
      <c r="D209" s="78"/>
      <c r="E209" s="80" t="s">
        <v>92</v>
      </c>
      <c r="F209" s="79">
        <f>F211</f>
        <v>854800</v>
      </c>
      <c r="G209" s="80" t="s">
        <v>6</v>
      </c>
    </row>
    <row r="210" spans="1:7" ht="23.25" customHeight="1">
      <c r="A210" s="78"/>
      <c r="B210" s="78"/>
      <c r="C210" s="78" t="s">
        <v>52</v>
      </c>
      <c r="D210" s="78"/>
      <c r="E210" s="80"/>
      <c r="F210" s="79"/>
      <c r="G210" s="80"/>
    </row>
    <row r="211" spans="1:7" ht="24.75" customHeight="1">
      <c r="A211" s="62"/>
      <c r="B211" s="62" t="s">
        <v>330</v>
      </c>
      <c r="C211" s="62"/>
      <c r="D211" s="62"/>
      <c r="E211" s="64" t="s">
        <v>92</v>
      </c>
      <c r="F211" s="63">
        <f>F212+F218+F225+F232+F240</f>
        <v>854800</v>
      </c>
      <c r="G211" s="64" t="s">
        <v>6</v>
      </c>
    </row>
    <row r="212" spans="1:7" ht="24" customHeight="1">
      <c r="A212" s="62"/>
      <c r="B212" s="62"/>
      <c r="C212" s="62"/>
      <c r="D212" s="62" t="s">
        <v>256</v>
      </c>
      <c r="E212" s="64" t="s">
        <v>92</v>
      </c>
      <c r="F212" s="63">
        <v>200000</v>
      </c>
      <c r="G212" s="64" t="s">
        <v>6</v>
      </c>
    </row>
    <row r="213" spans="4:7" ht="27.75" customHeight="1">
      <c r="D213" s="411" t="s">
        <v>709</v>
      </c>
      <c r="E213" s="411"/>
      <c r="F213" s="411"/>
      <c r="G213" s="411"/>
    </row>
    <row r="214" spans="2:7" ht="25.5" customHeight="1">
      <c r="B214" s="411" t="s">
        <v>710</v>
      </c>
      <c r="C214" s="411"/>
      <c r="D214" s="411"/>
      <c r="E214" s="411"/>
      <c r="F214" s="411"/>
      <c r="G214" s="411"/>
    </row>
    <row r="215" spans="1:8" s="62" customFormat="1" ht="24.75" customHeight="1">
      <c r="A215" s="269"/>
      <c r="B215" s="269"/>
      <c r="C215" s="269"/>
      <c r="D215" s="384" t="s">
        <v>1071</v>
      </c>
      <c r="E215" s="275"/>
      <c r="F215" s="276"/>
      <c r="G215" s="270"/>
      <c r="H215" s="64"/>
    </row>
    <row r="216" spans="1:7" ht="25.5" customHeight="1">
      <c r="A216" s="269"/>
      <c r="B216" s="317" t="s">
        <v>217</v>
      </c>
      <c r="C216" s="269"/>
      <c r="D216" s="271"/>
      <c r="E216" s="275"/>
      <c r="F216" s="276"/>
      <c r="G216" s="270"/>
    </row>
    <row r="217" spans="1:7" ht="24.75" customHeight="1">
      <c r="A217" s="269"/>
      <c r="B217" s="386" t="s">
        <v>1082</v>
      </c>
      <c r="C217" s="269"/>
      <c r="D217" s="269"/>
      <c r="E217" s="275"/>
      <c r="F217" s="276"/>
      <c r="G217" s="270"/>
    </row>
    <row r="218" spans="1:7" ht="24.75" customHeight="1">
      <c r="A218" s="62"/>
      <c r="B218" s="62"/>
      <c r="C218" s="62"/>
      <c r="D218" s="62" t="s">
        <v>257</v>
      </c>
      <c r="E218" s="64" t="s">
        <v>92</v>
      </c>
      <c r="F218" s="63">
        <v>10000</v>
      </c>
      <c r="G218" s="64" t="s">
        <v>6</v>
      </c>
    </row>
    <row r="219" spans="1:8" s="62" customFormat="1" ht="24" customHeight="1">
      <c r="A219" s="65"/>
      <c r="B219" s="65"/>
      <c r="C219" s="65"/>
      <c r="D219" s="65" t="s">
        <v>672</v>
      </c>
      <c r="E219" s="91"/>
      <c r="F219" s="66"/>
      <c r="G219" s="238"/>
      <c r="H219" s="64"/>
    </row>
    <row r="220" ht="24" customHeight="1">
      <c r="B220" s="65" t="s">
        <v>671</v>
      </c>
    </row>
    <row r="221" spans="1:7" ht="26.25" customHeight="1">
      <c r="A221" s="62"/>
      <c r="B221" s="271"/>
      <c r="C221" s="271"/>
      <c r="D221" s="407" t="s">
        <v>1072</v>
      </c>
      <c r="E221" s="407"/>
      <c r="F221" s="407"/>
      <c r="G221" s="407"/>
    </row>
    <row r="222" spans="1:8" s="62" customFormat="1" ht="23.25" customHeight="1">
      <c r="A222" s="65"/>
      <c r="B222" s="407" t="s">
        <v>456</v>
      </c>
      <c r="C222" s="407"/>
      <c r="D222" s="407"/>
      <c r="E222" s="407"/>
      <c r="F222" s="407"/>
      <c r="G222" s="407"/>
      <c r="H222" s="64"/>
    </row>
    <row r="223" spans="2:7" ht="24.75" customHeight="1">
      <c r="B223" s="407" t="s">
        <v>673</v>
      </c>
      <c r="C223" s="407"/>
      <c r="D223" s="407"/>
      <c r="E223" s="407"/>
      <c r="F223" s="407"/>
      <c r="G223" s="407"/>
    </row>
    <row r="224" spans="2:7" ht="24.75" customHeight="1">
      <c r="B224" s="407" t="s">
        <v>1078</v>
      </c>
      <c r="C224" s="407"/>
      <c r="D224" s="407"/>
      <c r="E224" s="407"/>
      <c r="F224" s="407"/>
      <c r="G224" s="407"/>
    </row>
    <row r="225" spans="1:7" ht="25.5" customHeight="1">
      <c r="A225" s="62"/>
      <c r="B225" s="62"/>
      <c r="C225" s="62"/>
      <c r="D225" s="62" t="s">
        <v>668</v>
      </c>
      <c r="E225" s="64" t="s">
        <v>92</v>
      </c>
      <c r="F225" s="63">
        <v>10000</v>
      </c>
      <c r="G225" s="64" t="s">
        <v>6</v>
      </c>
    </row>
    <row r="226" spans="4:7" ht="26.25" customHeight="1">
      <c r="D226" s="411" t="s">
        <v>743</v>
      </c>
      <c r="E226" s="411"/>
      <c r="F226" s="411"/>
      <c r="G226" s="411"/>
    </row>
    <row r="227" spans="2:7" ht="24.75" customHeight="1">
      <c r="B227" s="411" t="s">
        <v>512</v>
      </c>
      <c r="C227" s="411"/>
      <c r="D227" s="411"/>
      <c r="E227" s="411"/>
      <c r="F227" s="411"/>
      <c r="G227" s="411"/>
    </row>
    <row r="228" spans="1:8" s="62" customFormat="1" ht="24">
      <c r="A228" s="65"/>
      <c r="B228" s="269"/>
      <c r="C228" s="269"/>
      <c r="D228" s="296" t="s">
        <v>1073</v>
      </c>
      <c r="E228" s="275"/>
      <c r="F228" s="276"/>
      <c r="G228" s="270"/>
      <c r="H228" s="64"/>
    </row>
    <row r="229" spans="1:8" s="62" customFormat="1" ht="27" customHeight="1">
      <c r="A229" s="65"/>
      <c r="B229" s="269" t="s">
        <v>217</v>
      </c>
      <c r="C229" s="269"/>
      <c r="D229" s="297"/>
      <c r="E229" s="275"/>
      <c r="F229" s="276"/>
      <c r="G229" s="270"/>
      <c r="H229" s="64"/>
    </row>
    <row r="230" spans="2:7" ht="25.5" customHeight="1">
      <c r="B230" s="386" t="s">
        <v>1081</v>
      </c>
      <c r="C230" s="269"/>
      <c r="D230" s="269"/>
      <c r="E230" s="275"/>
      <c r="F230" s="276"/>
      <c r="G230" s="270"/>
    </row>
    <row r="231" spans="2:6" ht="27" customHeight="1">
      <c r="B231" s="62"/>
      <c r="C231" s="62"/>
      <c r="D231" s="62" t="s">
        <v>669</v>
      </c>
      <c r="E231" s="242"/>
      <c r="F231" s="63"/>
    </row>
    <row r="232" spans="2:7" ht="24">
      <c r="B232" s="62" t="s">
        <v>378</v>
      </c>
      <c r="C232" s="62"/>
      <c r="D232" s="62"/>
      <c r="E232" s="64" t="s">
        <v>92</v>
      </c>
      <c r="F232" s="63">
        <v>604800</v>
      </c>
      <c r="G232" s="64" t="s">
        <v>6</v>
      </c>
    </row>
    <row r="233" ht="23.25" customHeight="1">
      <c r="D233" s="65" t="s">
        <v>529</v>
      </c>
    </row>
    <row r="234" spans="2:7" ht="22.5" customHeight="1">
      <c r="B234" s="315" t="s">
        <v>674</v>
      </c>
      <c r="C234" s="269"/>
      <c r="D234" s="269"/>
      <c r="E234" s="275"/>
      <c r="F234" s="276"/>
      <c r="G234" s="270"/>
    </row>
    <row r="235" spans="2:7" ht="34.5" customHeight="1">
      <c r="B235" s="316" t="s">
        <v>685</v>
      </c>
      <c r="C235" s="269"/>
      <c r="D235" s="269"/>
      <c r="E235" s="275"/>
      <c r="F235" s="276"/>
      <c r="G235" s="270"/>
    </row>
    <row r="236" spans="1:7" ht="24.75" customHeight="1">
      <c r="A236" s="62"/>
      <c r="B236" s="298"/>
      <c r="C236" s="298"/>
      <c r="D236" s="407" t="s">
        <v>1074</v>
      </c>
      <c r="E236" s="407"/>
      <c r="F236" s="407"/>
      <c r="G236" s="407"/>
    </row>
    <row r="237" spans="1:8" s="62" customFormat="1" ht="24.75" customHeight="1">
      <c r="A237" s="65"/>
      <c r="B237" s="407" t="s">
        <v>456</v>
      </c>
      <c r="C237" s="407"/>
      <c r="D237" s="407"/>
      <c r="E237" s="407"/>
      <c r="F237" s="407"/>
      <c r="G237" s="407"/>
      <c r="H237" s="64"/>
    </row>
    <row r="238" spans="2:7" ht="26.25" customHeight="1">
      <c r="B238" s="407" t="s">
        <v>455</v>
      </c>
      <c r="C238" s="407"/>
      <c r="D238" s="407"/>
      <c r="E238" s="407"/>
      <c r="F238" s="407"/>
      <c r="G238" s="407"/>
    </row>
    <row r="239" spans="2:7" ht="25.5" customHeight="1">
      <c r="B239" s="407" t="s">
        <v>1079</v>
      </c>
      <c r="C239" s="407"/>
      <c r="D239" s="407"/>
      <c r="E239" s="407"/>
      <c r="F239" s="407"/>
      <c r="G239" s="407"/>
    </row>
    <row r="240" spans="4:7" ht="26.25" customHeight="1">
      <c r="D240" s="62" t="s">
        <v>670</v>
      </c>
      <c r="E240" s="64" t="s">
        <v>92</v>
      </c>
      <c r="F240" s="63">
        <v>30000</v>
      </c>
      <c r="G240" s="64" t="s">
        <v>6</v>
      </c>
    </row>
    <row r="241" ht="26.25" customHeight="1">
      <c r="D241" s="65" t="s">
        <v>1083</v>
      </c>
    </row>
    <row r="242" ht="24" customHeight="1">
      <c r="B242" s="65" t="s">
        <v>1084</v>
      </c>
    </row>
    <row r="243" spans="1:8" s="87" customFormat="1" ht="25.5" customHeight="1">
      <c r="A243" s="65"/>
      <c r="B243" s="269"/>
      <c r="C243" s="287"/>
      <c r="D243" s="385" t="s">
        <v>1085</v>
      </c>
      <c r="E243" s="288"/>
      <c r="F243" s="289"/>
      <c r="G243" s="290"/>
      <c r="H243" s="267"/>
    </row>
    <row r="244" spans="1:9" s="78" customFormat="1" ht="26.25" customHeight="1">
      <c r="A244" s="65"/>
      <c r="B244" s="386" t="s">
        <v>1086</v>
      </c>
      <c r="C244" s="287"/>
      <c r="D244" s="287"/>
      <c r="E244" s="288"/>
      <c r="F244" s="289"/>
      <c r="G244" s="290"/>
      <c r="H244" s="80"/>
      <c r="I244" s="98"/>
    </row>
    <row r="245" spans="1:8" s="78" customFormat="1" ht="25.5" customHeight="1">
      <c r="A245" s="65"/>
      <c r="B245" s="386" t="s">
        <v>1087</v>
      </c>
      <c r="C245" s="287"/>
      <c r="D245" s="287"/>
      <c r="E245" s="288"/>
      <c r="F245" s="289"/>
      <c r="G245" s="290"/>
      <c r="H245" s="80"/>
    </row>
    <row r="246" spans="1:9" s="78" customFormat="1" ht="27" customHeight="1">
      <c r="A246" s="87"/>
      <c r="B246" s="87" t="s">
        <v>376</v>
      </c>
      <c r="C246" s="87"/>
      <c r="D246" s="87"/>
      <c r="E246" s="239" t="s">
        <v>92</v>
      </c>
      <c r="F246" s="265">
        <f>F247</f>
        <v>2116100</v>
      </c>
      <c r="G246" s="244" t="s">
        <v>6</v>
      </c>
      <c r="H246" s="80"/>
      <c r="I246" s="98"/>
    </row>
    <row r="247" spans="3:8" s="78" customFormat="1" ht="27.75" customHeight="1">
      <c r="C247" s="78" t="s">
        <v>377</v>
      </c>
      <c r="E247" s="253" t="s">
        <v>92</v>
      </c>
      <c r="F247" s="79">
        <f>F249</f>
        <v>2116100</v>
      </c>
      <c r="G247" s="80" t="s">
        <v>6</v>
      </c>
      <c r="H247" s="80"/>
    </row>
    <row r="248" spans="3:8" s="78" customFormat="1" ht="27" customHeight="1">
      <c r="C248" s="424" t="s">
        <v>258</v>
      </c>
      <c r="D248" s="424"/>
      <c r="E248" s="424"/>
      <c r="F248" s="424"/>
      <c r="G248" s="424"/>
      <c r="H248" s="80"/>
    </row>
    <row r="249" spans="2:8" s="78" customFormat="1" ht="24" customHeight="1">
      <c r="B249" s="78" t="s">
        <v>259</v>
      </c>
      <c r="E249" s="253" t="s">
        <v>92</v>
      </c>
      <c r="F249" s="79">
        <v>2116100</v>
      </c>
      <c r="G249" s="80" t="s">
        <v>6</v>
      </c>
      <c r="H249" s="80"/>
    </row>
    <row r="250" spans="1:8" s="81" customFormat="1" ht="29.25" customHeight="1">
      <c r="A250" s="78"/>
      <c r="B250" s="291"/>
      <c r="C250" s="291"/>
      <c r="D250" s="406" t="s">
        <v>216</v>
      </c>
      <c r="E250" s="406"/>
      <c r="F250" s="406"/>
      <c r="G250" s="406"/>
      <c r="H250" s="83"/>
    </row>
    <row r="251" spans="1:7" ht="23.25" customHeight="1">
      <c r="A251" s="78"/>
      <c r="B251" s="406" t="s">
        <v>711</v>
      </c>
      <c r="C251" s="406"/>
      <c r="D251" s="406"/>
      <c r="E251" s="406"/>
      <c r="F251" s="406"/>
      <c r="G251" s="406"/>
    </row>
    <row r="252" spans="1:7" ht="24" customHeight="1">
      <c r="A252" s="78"/>
      <c r="B252" s="406" t="s">
        <v>712</v>
      </c>
      <c r="C252" s="406"/>
      <c r="D252" s="406"/>
      <c r="E252" s="406"/>
      <c r="F252" s="406"/>
      <c r="G252" s="406"/>
    </row>
    <row r="253" spans="1:10" s="62" customFormat="1" ht="24" customHeight="1">
      <c r="A253" s="78"/>
      <c r="B253" s="435">
        <v>2558</v>
      </c>
      <c r="C253" s="435"/>
      <c r="D253" s="435"/>
      <c r="E253" s="435"/>
      <c r="F253" s="435"/>
      <c r="G253" s="435"/>
      <c r="H253" s="64"/>
      <c r="I253" s="63"/>
      <c r="J253" s="64"/>
    </row>
    <row r="254" spans="1:7" ht="24" customHeight="1">
      <c r="A254" s="62"/>
      <c r="B254" s="298"/>
      <c r="C254" s="298"/>
      <c r="D254" s="407" t="s">
        <v>1075</v>
      </c>
      <c r="E254" s="407"/>
      <c r="F254" s="407"/>
      <c r="G254" s="407"/>
    </row>
    <row r="255" spans="1:8" s="62" customFormat="1" ht="27" customHeight="1">
      <c r="A255" s="65"/>
      <c r="B255" s="407" t="s">
        <v>456</v>
      </c>
      <c r="C255" s="407"/>
      <c r="D255" s="407"/>
      <c r="E255" s="407"/>
      <c r="F255" s="407"/>
      <c r="G255" s="407"/>
      <c r="H255" s="64"/>
    </row>
    <row r="256" spans="2:7" ht="25.5" customHeight="1">
      <c r="B256" s="407" t="s">
        <v>673</v>
      </c>
      <c r="C256" s="407"/>
      <c r="D256" s="407"/>
      <c r="E256" s="407"/>
      <c r="F256" s="407"/>
      <c r="G256" s="407"/>
    </row>
    <row r="257" spans="2:7" ht="26.25" customHeight="1">
      <c r="B257" s="407" t="s">
        <v>1077</v>
      </c>
      <c r="C257" s="407"/>
      <c r="D257" s="407"/>
      <c r="E257" s="407"/>
      <c r="F257" s="407"/>
      <c r="G257" s="407"/>
    </row>
    <row r="258" spans="1:9" ht="30" customHeight="1">
      <c r="A258" s="87" t="s">
        <v>379</v>
      </c>
      <c r="B258" s="87"/>
      <c r="C258" s="87"/>
      <c r="D258" s="87"/>
      <c r="E258" s="244" t="s">
        <v>92</v>
      </c>
      <c r="F258" s="96">
        <f>F259</f>
        <v>3952000</v>
      </c>
      <c r="G258" s="97" t="s">
        <v>6</v>
      </c>
      <c r="I258" s="76">
        <f>F258</f>
        <v>3952000</v>
      </c>
    </row>
    <row r="259" spans="1:7" ht="27.75" customHeight="1">
      <c r="A259" s="78"/>
      <c r="B259" s="78" t="s">
        <v>367</v>
      </c>
      <c r="C259" s="78"/>
      <c r="D259" s="78"/>
      <c r="E259" s="80" t="s">
        <v>92</v>
      </c>
      <c r="F259" s="79">
        <v>3952000</v>
      </c>
      <c r="G259" s="80" t="s">
        <v>6</v>
      </c>
    </row>
    <row r="260" spans="1:9" ht="27" customHeight="1">
      <c r="A260" s="78"/>
      <c r="B260" s="78"/>
      <c r="C260" s="78" t="s">
        <v>380</v>
      </c>
      <c r="D260" s="78"/>
      <c r="E260" s="80"/>
      <c r="F260" s="79"/>
      <c r="G260" s="80"/>
      <c r="I260" s="76">
        <f>SUM(I208:I259)</f>
        <v>6922900</v>
      </c>
    </row>
    <row r="261" spans="1:7" ht="27" customHeight="1">
      <c r="A261" s="78"/>
      <c r="B261" s="78"/>
      <c r="C261" s="78" t="s">
        <v>531</v>
      </c>
      <c r="D261" s="78"/>
      <c r="E261" s="80"/>
      <c r="F261" s="79"/>
      <c r="G261" s="80"/>
    </row>
    <row r="262" spans="1:7" ht="27" customHeight="1">
      <c r="A262" s="62"/>
      <c r="B262" s="62"/>
      <c r="C262" s="436" t="s">
        <v>202</v>
      </c>
      <c r="D262" s="436"/>
      <c r="E262" s="64" t="s">
        <v>92</v>
      </c>
      <c r="F262" s="63">
        <v>3952000</v>
      </c>
      <c r="G262" s="64" t="s">
        <v>6</v>
      </c>
    </row>
    <row r="263" spans="2:7" ht="27" customHeight="1">
      <c r="B263" s="269"/>
      <c r="C263" s="269"/>
      <c r="D263" s="407" t="s">
        <v>530</v>
      </c>
      <c r="E263" s="407"/>
      <c r="F263" s="407"/>
      <c r="G263" s="407"/>
    </row>
    <row r="264" spans="2:7" ht="26.25" customHeight="1">
      <c r="B264" s="407" t="s">
        <v>1094</v>
      </c>
      <c r="C264" s="407"/>
      <c r="D264" s="407"/>
      <c r="E264" s="407"/>
      <c r="F264" s="407"/>
      <c r="G264" s="407"/>
    </row>
    <row r="265" spans="2:7" ht="24.75" customHeight="1">
      <c r="B265" s="407" t="s">
        <v>686</v>
      </c>
      <c r="C265" s="407"/>
      <c r="D265" s="407"/>
      <c r="E265" s="407"/>
      <c r="F265" s="407"/>
      <c r="G265" s="407"/>
    </row>
    <row r="266" spans="1:7" ht="25.5" customHeight="1">
      <c r="A266" s="62"/>
      <c r="B266" s="298"/>
      <c r="C266" s="298"/>
      <c r="D266" s="407" t="s">
        <v>1076</v>
      </c>
      <c r="E266" s="407"/>
      <c r="F266" s="407"/>
      <c r="G266" s="407"/>
    </row>
    <row r="267" spans="1:8" s="62" customFormat="1" ht="24.75" customHeight="1">
      <c r="A267" s="65"/>
      <c r="B267" s="407" t="s">
        <v>456</v>
      </c>
      <c r="C267" s="407"/>
      <c r="D267" s="407"/>
      <c r="E267" s="407"/>
      <c r="F267" s="407"/>
      <c r="G267" s="407"/>
      <c r="H267" s="64"/>
    </row>
    <row r="268" spans="2:7" ht="27" customHeight="1">
      <c r="B268" s="407" t="s">
        <v>673</v>
      </c>
      <c r="C268" s="407"/>
      <c r="D268" s="407"/>
      <c r="E268" s="407"/>
      <c r="F268" s="407"/>
      <c r="G268" s="407"/>
    </row>
    <row r="269" spans="2:7" ht="23.25" customHeight="1">
      <c r="B269" s="407" t="s">
        <v>1080</v>
      </c>
      <c r="C269" s="407"/>
      <c r="D269" s="407"/>
      <c r="E269" s="407"/>
      <c r="F269" s="407"/>
      <c r="G269" s="407"/>
    </row>
    <row r="270" spans="2:7" ht="24">
      <c r="B270" s="297"/>
      <c r="C270" s="297"/>
      <c r="D270" s="297"/>
      <c r="E270" s="297"/>
      <c r="F270" s="297"/>
      <c r="G270" s="297"/>
    </row>
    <row r="271" spans="2:7" ht="24">
      <c r="B271" s="297"/>
      <c r="C271" s="297"/>
      <c r="D271" s="297"/>
      <c r="E271" s="297"/>
      <c r="F271" s="297"/>
      <c r="G271" s="297"/>
    </row>
    <row r="272" spans="2:7" ht="24">
      <c r="B272" s="297"/>
      <c r="C272" s="297"/>
      <c r="D272" s="297"/>
      <c r="E272" s="297"/>
      <c r="F272" s="297"/>
      <c r="G272" s="297"/>
    </row>
    <row r="273" spans="2:7" ht="24">
      <c r="B273" s="297"/>
      <c r="C273" s="297"/>
      <c r="D273" s="297"/>
      <c r="E273" s="297"/>
      <c r="F273" s="297"/>
      <c r="G273" s="297"/>
    </row>
    <row r="274" spans="2:7" ht="24">
      <c r="B274" s="297"/>
      <c r="C274" s="297"/>
      <c r="D274" s="297"/>
      <c r="E274" s="297"/>
      <c r="F274" s="297"/>
      <c r="G274" s="297"/>
    </row>
    <row r="275" spans="2:7" ht="24">
      <c r="B275" s="297"/>
      <c r="C275" s="297"/>
      <c r="D275" s="297"/>
      <c r="E275" s="297"/>
      <c r="F275" s="297"/>
      <c r="G275" s="297"/>
    </row>
    <row r="276" spans="2:7" ht="24">
      <c r="B276" s="297"/>
      <c r="C276" s="297"/>
      <c r="D276" s="297"/>
      <c r="E276" s="297"/>
      <c r="F276" s="297"/>
      <c r="G276" s="297"/>
    </row>
    <row r="277" spans="2:7" ht="24">
      <c r="B277" s="297"/>
      <c r="C277" s="297"/>
      <c r="D277" s="297"/>
      <c r="E277" s="297"/>
      <c r="F277" s="297"/>
      <c r="G277" s="297"/>
    </row>
    <row r="278" spans="2:7" ht="24">
      <c r="B278" s="297"/>
      <c r="C278" s="297"/>
      <c r="D278" s="297"/>
      <c r="E278" s="297"/>
      <c r="F278" s="297"/>
      <c r="G278" s="297"/>
    </row>
    <row r="279" spans="2:7" ht="24">
      <c r="B279" s="297"/>
      <c r="C279" s="297"/>
      <c r="D279" s="297"/>
      <c r="E279" s="297"/>
      <c r="F279" s="297"/>
      <c r="G279" s="297"/>
    </row>
    <row r="280" spans="2:7" ht="24">
      <c r="B280" s="297"/>
      <c r="C280" s="297"/>
      <c r="D280" s="297"/>
      <c r="E280" s="297"/>
      <c r="F280" s="297"/>
      <c r="G280" s="297"/>
    </row>
    <row r="281" spans="2:7" ht="24">
      <c r="B281" s="297"/>
      <c r="C281" s="297"/>
      <c r="D281" s="297"/>
      <c r="E281" s="297"/>
      <c r="F281" s="297"/>
      <c r="G281" s="297"/>
    </row>
    <row r="282" spans="2:7" ht="24">
      <c r="B282" s="297"/>
      <c r="C282" s="297"/>
      <c r="D282" s="297"/>
      <c r="E282" s="297"/>
      <c r="F282" s="297"/>
      <c r="G282" s="297"/>
    </row>
    <row r="283" spans="2:7" ht="24">
      <c r="B283" s="297"/>
      <c r="C283" s="297"/>
      <c r="D283" s="297"/>
      <c r="E283" s="297"/>
      <c r="F283" s="297"/>
      <c r="G283" s="297"/>
    </row>
    <row r="284" spans="2:7" ht="24">
      <c r="B284" s="297"/>
      <c r="C284" s="297"/>
      <c r="D284" s="297"/>
      <c r="E284" s="297"/>
      <c r="F284" s="297"/>
      <c r="G284" s="297"/>
    </row>
    <row r="285" spans="2:7" ht="24">
      <c r="B285" s="297"/>
      <c r="C285" s="297"/>
      <c r="D285" s="297"/>
      <c r="E285" s="297"/>
      <c r="F285" s="297"/>
      <c r="G285" s="297"/>
    </row>
    <row r="286" spans="2:7" ht="24">
      <c r="B286" s="297"/>
      <c r="C286" s="297"/>
      <c r="D286" s="297"/>
      <c r="E286" s="297"/>
      <c r="F286" s="297"/>
      <c r="G286" s="297"/>
    </row>
    <row r="287" spans="2:7" ht="24">
      <c r="B287" s="297"/>
      <c r="C287" s="297"/>
      <c r="D287" s="297"/>
      <c r="E287" s="297"/>
      <c r="F287" s="297"/>
      <c r="G287" s="297"/>
    </row>
    <row r="288" spans="2:7" ht="24">
      <c r="B288" s="297"/>
      <c r="C288" s="297"/>
      <c r="D288" s="297"/>
      <c r="E288" s="297"/>
      <c r="F288" s="297"/>
      <c r="G288" s="297"/>
    </row>
    <row r="289" spans="2:7" ht="24">
      <c r="B289" s="297"/>
      <c r="C289" s="297"/>
      <c r="D289" s="297"/>
      <c r="E289" s="297"/>
      <c r="F289" s="297"/>
      <c r="G289" s="297"/>
    </row>
    <row r="290" spans="2:7" ht="24">
      <c r="B290" s="297"/>
      <c r="C290" s="297"/>
      <c r="D290" s="297"/>
      <c r="E290" s="297"/>
      <c r="F290" s="297"/>
      <c r="G290" s="297"/>
    </row>
    <row r="291" spans="1:8" s="62" customFormat="1" ht="24">
      <c r="A291" s="65"/>
      <c r="B291" s="65"/>
      <c r="C291" s="65"/>
      <c r="D291" s="65"/>
      <c r="E291" s="91"/>
      <c r="F291" s="66"/>
      <c r="G291" s="238"/>
      <c r="H291" s="64"/>
    </row>
  </sheetData>
  <sheetProtection/>
  <mergeCells count="63">
    <mergeCell ref="B43:G43"/>
    <mergeCell ref="B44:G44"/>
    <mergeCell ref="B51:G51"/>
    <mergeCell ref="B52:G52"/>
    <mergeCell ref="B45:G45"/>
    <mergeCell ref="B46:G46"/>
    <mergeCell ref="B47:G47"/>
    <mergeCell ref="B48:G48"/>
    <mergeCell ref="B49:G49"/>
    <mergeCell ref="D50:G50"/>
    <mergeCell ref="B267:G267"/>
    <mergeCell ref="B268:G268"/>
    <mergeCell ref="B251:G251"/>
    <mergeCell ref="B252:G252"/>
    <mergeCell ref="B253:G253"/>
    <mergeCell ref="C262:D262"/>
    <mergeCell ref="B265:G265"/>
    <mergeCell ref="D266:G266"/>
    <mergeCell ref="B264:G264"/>
    <mergeCell ref="D250:G250"/>
    <mergeCell ref="D263:G263"/>
    <mergeCell ref="D236:G236"/>
    <mergeCell ref="B237:G237"/>
    <mergeCell ref="B238:G238"/>
    <mergeCell ref="B227:G227"/>
    <mergeCell ref="C248:G248"/>
    <mergeCell ref="B239:G239"/>
    <mergeCell ref="A1:G1"/>
    <mergeCell ref="A2:G2"/>
    <mergeCell ref="A3:G3"/>
    <mergeCell ref="A4:G4"/>
    <mergeCell ref="A5:G5"/>
    <mergeCell ref="B269:G269"/>
    <mergeCell ref="D254:G254"/>
    <mergeCell ref="B255:G255"/>
    <mergeCell ref="B256:G256"/>
    <mergeCell ref="B257:G257"/>
    <mergeCell ref="D10:G10"/>
    <mergeCell ref="B11:G11"/>
    <mergeCell ref="D21:G21"/>
    <mergeCell ref="B22:G22"/>
    <mergeCell ref="D61:G61"/>
    <mergeCell ref="B62:G62"/>
    <mergeCell ref="D39:G39"/>
    <mergeCell ref="B40:G40"/>
    <mergeCell ref="B41:G41"/>
    <mergeCell ref="B42:G42"/>
    <mergeCell ref="B63:G63"/>
    <mergeCell ref="B64:G64"/>
    <mergeCell ref="D55:G55"/>
    <mergeCell ref="B56:G56"/>
    <mergeCell ref="B57:G57"/>
    <mergeCell ref="D66:G66"/>
    <mergeCell ref="B67:G67"/>
    <mergeCell ref="B68:G68"/>
    <mergeCell ref="D226:G226"/>
    <mergeCell ref="D184:G184"/>
    <mergeCell ref="D213:G213"/>
    <mergeCell ref="B214:G214"/>
    <mergeCell ref="B222:G222"/>
    <mergeCell ref="B223:G223"/>
    <mergeCell ref="D221:G221"/>
    <mergeCell ref="B224:G224"/>
  </mergeCells>
  <printOptions/>
  <pageMargins left="1.09375" right="0.35433070866141736" top="0.984251968503937" bottom="0.8267716535433072" header="0.5118110236220472" footer="0.5118110236220472"/>
  <pageSetup firstPageNumber="54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6B8B7"/>
  </sheetPr>
  <dimension ref="A1:G20"/>
  <sheetViews>
    <sheetView view="pageBreakPreview" zoomScaleSheetLayoutView="100" zoomScalePageLayoutView="0" workbookViewId="0" topLeftCell="A10">
      <selection activeCell="A5" sqref="A5:G5"/>
    </sheetView>
  </sheetViews>
  <sheetFormatPr defaultColWidth="9.140625" defaultRowHeight="12.75"/>
  <cols>
    <col min="4" max="4" width="47.57421875" style="0" customWidth="1"/>
    <col min="5" max="5" width="7.28125" style="0" customWidth="1"/>
    <col min="6" max="6" width="10.57421875" style="0" customWidth="1"/>
    <col min="7" max="7" width="5.421875" style="0" customWidth="1"/>
  </cols>
  <sheetData>
    <row r="1" spans="1:7" ht="26.25">
      <c r="A1" s="422" t="s">
        <v>824</v>
      </c>
      <c r="B1" s="423"/>
      <c r="C1" s="423"/>
      <c r="D1" s="423"/>
      <c r="E1" s="423"/>
      <c r="F1" s="423"/>
      <c r="G1" s="423"/>
    </row>
    <row r="2" spans="1:7" ht="26.25">
      <c r="A2" s="422" t="s">
        <v>121</v>
      </c>
      <c r="B2" s="423"/>
      <c r="C2" s="423"/>
      <c r="D2" s="423"/>
      <c r="E2" s="423"/>
      <c r="F2" s="423"/>
      <c r="G2" s="423"/>
    </row>
    <row r="3" spans="1:7" ht="26.25">
      <c r="A3" s="422" t="s">
        <v>122</v>
      </c>
      <c r="B3" s="423"/>
      <c r="C3" s="423"/>
      <c r="D3" s="423"/>
      <c r="E3" s="423"/>
      <c r="F3" s="423"/>
      <c r="G3" s="423"/>
    </row>
    <row r="4" spans="1:7" ht="26.25">
      <c r="A4" s="422" t="s">
        <v>152</v>
      </c>
      <c r="B4" s="423"/>
      <c r="C4" s="423"/>
      <c r="D4" s="423"/>
      <c r="E4" s="423"/>
      <c r="F4" s="423"/>
      <c r="G4" s="423"/>
    </row>
    <row r="5" spans="1:7" ht="26.25">
      <c r="A5" s="416" t="s">
        <v>1293</v>
      </c>
      <c r="B5" s="437"/>
      <c r="C5" s="437"/>
      <c r="D5" s="437"/>
      <c r="E5" s="437"/>
      <c r="F5" s="437"/>
      <c r="G5" s="437"/>
    </row>
    <row r="6" spans="1:7" ht="26.25">
      <c r="A6" s="59" t="s">
        <v>1294</v>
      </c>
      <c r="B6" s="59"/>
      <c r="C6" s="59"/>
      <c r="D6" s="59"/>
      <c r="E6" s="61" t="s">
        <v>92</v>
      </c>
      <c r="F6" s="60">
        <f>F7</f>
        <v>50000</v>
      </c>
      <c r="G6" s="61" t="s">
        <v>6</v>
      </c>
    </row>
    <row r="7" spans="1:7" ht="23.25">
      <c r="A7" s="78" t="s">
        <v>213</v>
      </c>
      <c r="B7" s="78"/>
      <c r="C7" s="78"/>
      <c r="D7" s="78"/>
      <c r="E7" s="80" t="s">
        <v>92</v>
      </c>
      <c r="F7" s="79">
        <f>F8</f>
        <v>50000</v>
      </c>
      <c r="G7" s="80" t="s">
        <v>6</v>
      </c>
    </row>
    <row r="8" spans="1:7" ht="23.25">
      <c r="A8" s="62"/>
      <c r="B8" s="62" t="s">
        <v>348</v>
      </c>
      <c r="C8" s="62"/>
      <c r="D8" s="62"/>
      <c r="E8" s="64" t="s">
        <v>92</v>
      </c>
      <c r="F8" s="63">
        <f>F10</f>
        <v>50000</v>
      </c>
      <c r="G8" s="64" t="s">
        <v>6</v>
      </c>
    </row>
    <row r="9" spans="1:7" ht="24">
      <c r="A9" s="65"/>
      <c r="B9" s="65"/>
      <c r="C9" s="62" t="s">
        <v>52</v>
      </c>
      <c r="D9" s="65"/>
      <c r="E9" s="65"/>
      <c r="F9" s="66"/>
      <c r="G9" s="67"/>
    </row>
    <row r="10" spans="1:7" ht="23.25">
      <c r="A10" s="62"/>
      <c r="B10" s="62"/>
      <c r="C10" s="62" t="s">
        <v>330</v>
      </c>
      <c r="D10" s="62"/>
      <c r="E10" s="64" t="s">
        <v>92</v>
      </c>
      <c r="F10" s="63">
        <v>50000</v>
      </c>
      <c r="G10" s="64" t="s">
        <v>6</v>
      </c>
    </row>
    <row r="11" spans="1:7" ht="23.25">
      <c r="A11" s="62"/>
      <c r="B11" s="62"/>
      <c r="C11" s="62"/>
      <c r="D11" s="62" t="s">
        <v>1295</v>
      </c>
      <c r="E11" s="64" t="s">
        <v>92</v>
      </c>
      <c r="F11" s="63">
        <v>50000</v>
      </c>
      <c r="G11" s="64" t="s">
        <v>6</v>
      </c>
    </row>
    <row r="12" spans="1:7" ht="24">
      <c r="A12" s="65"/>
      <c r="B12" s="65"/>
      <c r="C12" s="65"/>
      <c r="D12" s="438" t="s">
        <v>1296</v>
      </c>
      <c r="E12" s="438"/>
      <c r="F12" s="438"/>
      <c r="G12" s="438"/>
    </row>
    <row r="13" spans="1:7" ht="24">
      <c r="A13" s="65"/>
      <c r="B13" s="411" t="s">
        <v>1297</v>
      </c>
      <c r="C13" s="411"/>
      <c r="D13" s="411"/>
      <c r="E13" s="411"/>
      <c r="F13" s="411"/>
      <c r="G13" s="411"/>
    </row>
    <row r="14" spans="1:7" ht="24">
      <c r="A14" s="65"/>
      <c r="B14" s="411" t="s">
        <v>1298</v>
      </c>
      <c r="C14" s="411"/>
      <c r="D14" s="411"/>
      <c r="E14" s="411"/>
      <c r="F14" s="411"/>
      <c r="G14" s="411"/>
    </row>
    <row r="15" spans="1:7" ht="24">
      <c r="A15" s="65"/>
      <c r="B15" s="411" t="s">
        <v>1299</v>
      </c>
      <c r="C15" s="411"/>
      <c r="D15" s="411"/>
      <c r="E15" s="411"/>
      <c r="F15" s="411"/>
      <c r="G15" s="411"/>
    </row>
    <row r="16" spans="1:7" ht="24">
      <c r="A16" s="65"/>
      <c r="B16" s="65"/>
      <c r="C16" s="65"/>
      <c r="D16" s="65" t="s">
        <v>1300</v>
      </c>
      <c r="E16" s="65"/>
      <c r="F16" s="66"/>
      <c r="G16" s="67"/>
    </row>
    <row r="17" spans="1:7" ht="24">
      <c r="A17" s="65"/>
      <c r="B17" s="65" t="s">
        <v>456</v>
      </c>
      <c r="C17" s="65"/>
      <c r="D17" s="65"/>
      <c r="E17" s="65"/>
      <c r="F17" s="66"/>
      <c r="G17" s="67"/>
    </row>
    <row r="18" spans="1:7" ht="24">
      <c r="A18" s="65"/>
      <c r="B18" s="65" t="s">
        <v>1301</v>
      </c>
      <c r="C18" s="65"/>
      <c r="D18" s="65"/>
      <c r="E18" s="65"/>
      <c r="F18" s="66"/>
      <c r="G18" s="67"/>
    </row>
    <row r="19" spans="1:7" ht="24">
      <c r="A19" s="65"/>
      <c r="B19" s="65" t="s">
        <v>1302</v>
      </c>
      <c r="C19" s="65"/>
      <c r="D19" s="65"/>
      <c r="E19" s="65"/>
      <c r="F19" s="66"/>
      <c r="G19" s="67"/>
    </row>
    <row r="20" spans="1:7" ht="24">
      <c r="A20" s="65"/>
      <c r="B20" s="65"/>
      <c r="C20" s="65"/>
      <c r="D20" s="65"/>
      <c r="E20" s="65"/>
      <c r="F20" s="66"/>
      <c r="G20" s="67"/>
    </row>
  </sheetData>
  <sheetProtection/>
  <mergeCells count="9">
    <mergeCell ref="B13:G13"/>
    <mergeCell ref="B14:G14"/>
    <mergeCell ref="B15:G15"/>
    <mergeCell ref="A1:G1"/>
    <mergeCell ref="A2:G2"/>
    <mergeCell ref="A3:G3"/>
    <mergeCell ref="A4:G4"/>
    <mergeCell ref="A5:G5"/>
    <mergeCell ref="D12:G12"/>
  </mergeCells>
  <printOptions/>
  <pageMargins left="0.31496062992125984" right="0.3937007874015748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U371"/>
  <sheetViews>
    <sheetView view="pageLayout" zoomScale="110" zoomScaleSheetLayoutView="130" zoomScalePageLayoutView="110" workbookViewId="0" topLeftCell="A38">
      <selection activeCell="A1" sqref="A1:G237"/>
    </sheetView>
  </sheetViews>
  <sheetFormatPr defaultColWidth="9.140625" defaultRowHeight="12.75"/>
  <cols>
    <col min="1" max="1" width="3.00390625" style="65" customWidth="1"/>
    <col min="2" max="2" width="2.7109375" style="65" customWidth="1"/>
    <col min="3" max="3" width="3.8515625" style="65" customWidth="1"/>
    <col min="4" max="4" width="50.140625" style="65" customWidth="1"/>
    <col min="5" max="5" width="9.28125" style="67" customWidth="1"/>
    <col min="6" max="6" width="12.7109375" style="66" customWidth="1"/>
    <col min="7" max="7" width="5.28125" style="91" customWidth="1"/>
    <col min="8" max="8" width="10.140625" style="65" customWidth="1"/>
    <col min="9" max="9" width="12.28125" style="65" customWidth="1"/>
    <col min="10" max="10" width="17.00390625" style="65" customWidth="1"/>
    <col min="11" max="16384" width="9.140625" style="65" customWidth="1"/>
  </cols>
  <sheetData>
    <row r="1" spans="1:7" ht="26.25">
      <c r="A1" s="422" t="s">
        <v>772</v>
      </c>
      <c r="B1" s="423"/>
      <c r="C1" s="423"/>
      <c r="D1" s="423"/>
      <c r="E1" s="423"/>
      <c r="F1" s="423"/>
      <c r="G1" s="423"/>
    </row>
    <row r="2" spans="1:7" ht="26.25">
      <c r="A2" s="422" t="s">
        <v>121</v>
      </c>
      <c r="B2" s="423"/>
      <c r="C2" s="423"/>
      <c r="D2" s="423"/>
      <c r="E2" s="423"/>
      <c r="F2" s="423"/>
      <c r="G2" s="423"/>
    </row>
    <row r="3" spans="1:7" ht="26.25">
      <c r="A3" s="422" t="s">
        <v>122</v>
      </c>
      <c r="B3" s="423"/>
      <c r="C3" s="423"/>
      <c r="D3" s="423"/>
      <c r="E3" s="423"/>
      <c r="F3" s="423"/>
      <c r="G3" s="423"/>
    </row>
    <row r="4" spans="1:7" ht="26.25">
      <c r="A4" s="422" t="s">
        <v>152</v>
      </c>
      <c r="B4" s="423"/>
      <c r="C4" s="423"/>
      <c r="D4" s="423"/>
      <c r="E4" s="423"/>
      <c r="F4" s="423"/>
      <c r="G4" s="423"/>
    </row>
    <row r="5" spans="1:7" ht="26.25">
      <c r="A5" s="433" t="s">
        <v>338</v>
      </c>
      <c r="B5" s="440"/>
      <c r="C5" s="440"/>
      <c r="D5" s="440"/>
      <c r="E5" s="440"/>
      <c r="F5" s="440"/>
      <c r="G5" s="440"/>
    </row>
    <row r="6" spans="1:9" s="81" customFormat="1" ht="22.5" customHeight="1">
      <c r="A6" s="239" t="s">
        <v>214</v>
      </c>
      <c r="B6" s="308"/>
      <c r="C6" s="308"/>
      <c r="D6" s="308"/>
      <c r="E6" s="306" t="s">
        <v>92</v>
      </c>
      <c r="F6" s="301">
        <f>F7+F24+F109+F217</f>
        <v>5340660</v>
      </c>
      <c r="G6" s="306" t="s">
        <v>6</v>
      </c>
      <c r="H6" s="103"/>
      <c r="I6" s="103"/>
    </row>
    <row r="7" spans="1:7" s="78" customFormat="1" ht="25.5" customHeight="1">
      <c r="A7" s="87" t="s">
        <v>0</v>
      </c>
      <c r="B7" s="87"/>
      <c r="C7" s="87"/>
      <c r="D7" s="87"/>
      <c r="E7" s="97" t="s">
        <v>92</v>
      </c>
      <c r="F7" s="96">
        <f>F8</f>
        <v>3474660</v>
      </c>
      <c r="G7" s="244" t="s">
        <v>6</v>
      </c>
    </row>
    <row r="8" spans="2:9" s="62" customFormat="1" ht="22.5" customHeight="1">
      <c r="B8" s="62" t="s">
        <v>339</v>
      </c>
      <c r="E8" s="64" t="s">
        <v>92</v>
      </c>
      <c r="F8" s="63">
        <f>F9+F12+F15+F18+F21</f>
        <v>3474660</v>
      </c>
      <c r="G8" s="64" t="s">
        <v>6</v>
      </c>
      <c r="H8" s="64"/>
      <c r="I8" s="75">
        <f>F8</f>
        <v>3474660</v>
      </c>
    </row>
    <row r="9" spans="3:7" s="62" customFormat="1" ht="22.5" customHeight="1">
      <c r="C9" s="62" t="s">
        <v>266</v>
      </c>
      <c r="E9" s="64" t="s">
        <v>92</v>
      </c>
      <c r="F9" s="63">
        <v>787200</v>
      </c>
      <c r="G9" s="64" t="s">
        <v>6</v>
      </c>
    </row>
    <row r="10" spans="4:9" ht="22.5" customHeight="1">
      <c r="D10" s="411" t="s">
        <v>193</v>
      </c>
      <c r="E10" s="411"/>
      <c r="F10" s="411"/>
      <c r="G10" s="411"/>
      <c r="I10" s="76"/>
    </row>
    <row r="11" ht="22.5" customHeight="1">
      <c r="B11" s="65" t="s">
        <v>598</v>
      </c>
    </row>
    <row r="12" spans="3:7" s="62" customFormat="1" ht="22.5" customHeight="1">
      <c r="C12" s="62" t="s">
        <v>329</v>
      </c>
      <c r="E12" s="64" t="s">
        <v>92</v>
      </c>
      <c r="F12" s="63">
        <v>60000</v>
      </c>
      <c r="G12" s="64" t="s">
        <v>6</v>
      </c>
    </row>
    <row r="13" spans="4:7" ht="22.5" customHeight="1">
      <c r="D13" s="65" t="s">
        <v>879</v>
      </c>
      <c r="G13" s="67"/>
    </row>
    <row r="14" spans="2:7" ht="22.5" customHeight="1">
      <c r="B14" s="65" t="s">
        <v>880</v>
      </c>
      <c r="G14" s="67"/>
    </row>
    <row r="15" spans="3:10" s="62" customFormat="1" ht="23.25">
      <c r="C15" s="62" t="s">
        <v>340</v>
      </c>
      <c r="E15" s="64" t="s">
        <v>92</v>
      </c>
      <c r="F15" s="63">
        <v>229200</v>
      </c>
      <c r="G15" s="64" t="s">
        <v>6</v>
      </c>
      <c r="I15" s="63"/>
      <c r="J15" s="64"/>
    </row>
    <row r="16" spans="4:10" ht="24">
      <c r="D16" s="65" t="s">
        <v>597</v>
      </c>
      <c r="G16" s="67"/>
      <c r="I16" s="66"/>
      <c r="J16" s="67"/>
    </row>
    <row r="17" spans="2:10" ht="21.75" customHeight="1">
      <c r="B17" s="65" t="s">
        <v>226</v>
      </c>
      <c r="G17" s="67"/>
      <c r="I17" s="66"/>
      <c r="J17" s="67"/>
    </row>
    <row r="18" spans="3:7" s="62" customFormat="1" ht="22.5" customHeight="1">
      <c r="C18" s="62" t="s">
        <v>323</v>
      </c>
      <c r="E18" s="64" t="s">
        <v>92</v>
      </c>
      <c r="F18" s="63">
        <v>2142000</v>
      </c>
      <c r="G18" s="64" t="s">
        <v>6</v>
      </c>
    </row>
    <row r="19" spans="4:7" ht="22.5" customHeight="1">
      <c r="D19" s="411" t="s">
        <v>206</v>
      </c>
      <c r="E19" s="411"/>
      <c r="F19" s="411"/>
      <c r="G19" s="411"/>
    </row>
    <row r="20" ht="22.5" customHeight="1">
      <c r="B20" s="65" t="s">
        <v>599</v>
      </c>
    </row>
    <row r="21" spans="3:9" ht="24">
      <c r="C21" s="62" t="s">
        <v>596</v>
      </c>
      <c r="E21" s="64" t="s">
        <v>92</v>
      </c>
      <c r="F21" s="63">
        <v>256260</v>
      </c>
      <c r="G21" s="91" t="s">
        <v>6</v>
      </c>
      <c r="H21" s="75"/>
      <c r="I21" s="66"/>
    </row>
    <row r="22" spans="4:9" ht="24">
      <c r="D22" s="65" t="s">
        <v>600</v>
      </c>
      <c r="E22" s="91"/>
      <c r="H22" s="75"/>
      <c r="I22" s="66"/>
    </row>
    <row r="23" spans="2:9" ht="24">
      <c r="B23" s="65" t="s">
        <v>595</v>
      </c>
      <c r="E23" s="91"/>
      <c r="H23" s="75"/>
      <c r="I23" s="66"/>
    </row>
    <row r="24" spans="1:9" s="78" customFormat="1" ht="28.5" customHeight="1">
      <c r="A24" s="87" t="s">
        <v>268</v>
      </c>
      <c r="B24" s="87"/>
      <c r="C24" s="87"/>
      <c r="D24" s="87"/>
      <c r="E24" s="97" t="s">
        <v>92</v>
      </c>
      <c r="F24" s="96">
        <f>F25+F49+F80</f>
        <v>857000</v>
      </c>
      <c r="G24" s="97" t="s">
        <v>6</v>
      </c>
      <c r="H24" s="277"/>
      <c r="I24" s="98">
        <f>F24</f>
        <v>857000</v>
      </c>
    </row>
    <row r="25" spans="2:7" s="62" customFormat="1" ht="26.25" customHeight="1">
      <c r="B25" s="62" t="s">
        <v>269</v>
      </c>
      <c r="E25" s="64" t="s">
        <v>92</v>
      </c>
      <c r="F25" s="63">
        <f>F26+F29+F31+F34</f>
        <v>77000</v>
      </c>
      <c r="G25" s="64" t="s">
        <v>6</v>
      </c>
    </row>
    <row r="26" spans="3:7" s="78" customFormat="1" ht="21.75" customHeight="1">
      <c r="C26" s="78" t="s">
        <v>666</v>
      </c>
      <c r="E26" s="80" t="s">
        <v>92</v>
      </c>
      <c r="F26" s="79">
        <v>10000</v>
      </c>
      <c r="G26" s="80" t="s">
        <v>6</v>
      </c>
    </row>
    <row r="27" spans="4:7" ht="20.25" customHeight="1">
      <c r="D27" s="314" t="s">
        <v>210</v>
      </c>
      <c r="G27" s="67"/>
    </row>
    <row r="28" spans="2:7" ht="21.75" customHeight="1">
      <c r="B28" s="65" t="s">
        <v>142</v>
      </c>
      <c r="G28" s="67"/>
    </row>
    <row r="29" spans="3:7" s="62" customFormat="1" ht="23.25">
      <c r="C29" s="62" t="s">
        <v>271</v>
      </c>
      <c r="E29" s="64" t="s">
        <v>92</v>
      </c>
      <c r="F29" s="63">
        <v>42000</v>
      </c>
      <c r="G29" s="64" t="s">
        <v>6</v>
      </c>
    </row>
    <row r="30" spans="4:7" ht="24">
      <c r="D30" s="65" t="s">
        <v>272</v>
      </c>
      <c r="E30" s="65"/>
      <c r="G30" s="67"/>
    </row>
    <row r="31" spans="3:7" s="62" customFormat="1" ht="27" customHeight="1">
      <c r="C31" s="62" t="s">
        <v>881</v>
      </c>
      <c r="E31" s="64" t="s">
        <v>92</v>
      </c>
      <c r="F31" s="63">
        <v>15000</v>
      </c>
      <c r="G31" s="64" t="s">
        <v>6</v>
      </c>
    </row>
    <row r="32" ht="24">
      <c r="D32" s="65" t="s">
        <v>457</v>
      </c>
    </row>
    <row r="33" spans="3:7" s="62" customFormat="1" ht="24.75" customHeight="1">
      <c r="C33" s="70" t="s">
        <v>882</v>
      </c>
      <c r="E33" s="64"/>
      <c r="G33" s="64"/>
    </row>
    <row r="34" spans="2:7" s="62" customFormat="1" ht="26.25" customHeight="1">
      <c r="B34" s="62" t="s">
        <v>114</v>
      </c>
      <c r="C34" s="70"/>
      <c r="E34" s="64" t="s">
        <v>92</v>
      </c>
      <c r="F34" s="63">
        <v>10000</v>
      </c>
      <c r="G34" s="64" t="s">
        <v>6</v>
      </c>
    </row>
    <row r="35" spans="1:9" s="62" customFormat="1" ht="24">
      <c r="A35" s="298"/>
      <c r="B35" s="298"/>
      <c r="C35" s="298"/>
      <c r="D35" s="409" t="s">
        <v>771</v>
      </c>
      <c r="E35" s="409"/>
      <c r="F35" s="409"/>
      <c r="G35" s="409"/>
      <c r="I35" s="63"/>
    </row>
    <row r="36" spans="1:9" ht="24">
      <c r="A36" s="365"/>
      <c r="B36" s="407" t="s">
        <v>390</v>
      </c>
      <c r="C36" s="407"/>
      <c r="D36" s="407"/>
      <c r="E36" s="407"/>
      <c r="F36" s="407"/>
      <c r="G36" s="407"/>
      <c r="I36" s="66"/>
    </row>
    <row r="37" spans="1:9" ht="24">
      <c r="A37" s="365"/>
      <c r="B37" s="407" t="s">
        <v>391</v>
      </c>
      <c r="C37" s="407"/>
      <c r="D37" s="407"/>
      <c r="E37" s="407"/>
      <c r="F37" s="407"/>
      <c r="G37" s="407"/>
      <c r="I37" s="66"/>
    </row>
    <row r="38" spans="1:9" ht="24">
      <c r="A38" s="365"/>
      <c r="B38" s="407" t="s">
        <v>392</v>
      </c>
      <c r="C38" s="407"/>
      <c r="D38" s="407"/>
      <c r="E38" s="407"/>
      <c r="F38" s="407"/>
      <c r="G38" s="407"/>
      <c r="I38" s="66"/>
    </row>
    <row r="39" spans="1:9" ht="24">
      <c r="A39" s="365"/>
      <c r="B39" s="407" t="s">
        <v>393</v>
      </c>
      <c r="C39" s="407"/>
      <c r="D39" s="407"/>
      <c r="E39" s="407"/>
      <c r="F39" s="407"/>
      <c r="G39" s="407"/>
      <c r="I39" s="66"/>
    </row>
    <row r="40" spans="1:9" ht="24">
      <c r="A40" s="365"/>
      <c r="B40" s="407" t="s">
        <v>394</v>
      </c>
      <c r="C40" s="407"/>
      <c r="D40" s="407"/>
      <c r="E40" s="407"/>
      <c r="F40" s="407"/>
      <c r="G40" s="407"/>
      <c r="I40" s="66"/>
    </row>
    <row r="41" spans="1:9" ht="24">
      <c r="A41" s="365"/>
      <c r="B41" s="407" t="s">
        <v>756</v>
      </c>
      <c r="C41" s="407"/>
      <c r="D41" s="407"/>
      <c r="E41" s="407"/>
      <c r="F41" s="407"/>
      <c r="G41" s="407"/>
      <c r="I41" s="66"/>
    </row>
    <row r="42" spans="1:9" ht="24">
      <c r="A42" s="365"/>
      <c r="B42" s="407" t="s">
        <v>776</v>
      </c>
      <c r="C42" s="407"/>
      <c r="D42" s="407"/>
      <c r="E42" s="407"/>
      <c r="F42" s="407"/>
      <c r="G42" s="407"/>
      <c r="I42" s="66"/>
    </row>
    <row r="43" spans="1:9" ht="24">
      <c r="A43" s="365"/>
      <c r="B43" s="408" t="s">
        <v>777</v>
      </c>
      <c r="C43" s="408"/>
      <c r="D43" s="408"/>
      <c r="E43" s="408"/>
      <c r="F43" s="408"/>
      <c r="G43" s="408"/>
      <c r="I43" s="66"/>
    </row>
    <row r="44" spans="1:9" ht="24">
      <c r="A44" s="365"/>
      <c r="B44" s="407" t="s">
        <v>1291</v>
      </c>
      <c r="C44" s="407"/>
      <c r="D44" s="407"/>
      <c r="E44" s="407"/>
      <c r="F44" s="407"/>
      <c r="G44" s="407"/>
      <c r="I44" s="66"/>
    </row>
    <row r="45" spans="1:9" ht="24">
      <c r="A45" s="365"/>
      <c r="B45" s="407" t="s">
        <v>395</v>
      </c>
      <c r="C45" s="407"/>
      <c r="D45" s="407"/>
      <c r="E45" s="407"/>
      <c r="F45" s="407"/>
      <c r="G45" s="407"/>
      <c r="I45" s="66"/>
    </row>
    <row r="46" spans="1:9" s="78" customFormat="1" ht="24">
      <c r="A46" s="291"/>
      <c r="B46" s="291"/>
      <c r="C46" s="291"/>
      <c r="D46" s="406" t="s">
        <v>781</v>
      </c>
      <c r="E46" s="406"/>
      <c r="F46" s="406"/>
      <c r="G46" s="406"/>
      <c r="H46" s="98"/>
      <c r="I46" s="79"/>
    </row>
    <row r="47" spans="1:9" s="81" customFormat="1" ht="24">
      <c r="A47" s="364"/>
      <c r="B47" s="406" t="s">
        <v>782</v>
      </c>
      <c r="C47" s="406"/>
      <c r="D47" s="406"/>
      <c r="E47" s="406"/>
      <c r="F47" s="406"/>
      <c r="G47" s="406"/>
      <c r="H47" s="98"/>
      <c r="I47" s="82"/>
    </row>
    <row r="48" spans="1:9" s="81" customFormat="1" ht="24">
      <c r="A48" s="364"/>
      <c r="B48" s="406" t="s">
        <v>779</v>
      </c>
      <c r="C48" s="406"/>
      <c r="D48" s="406"/>
      <c r="E48" s="406"/>
      <c r="F48" s="406"/>
      <c r="G48" s="406"/>
      <c r="H48" s="235"/>
      <c r="I48" s="82"/>
    </row>
    <row r="49" spans="2:9" s="62" customFormat="1" ht="30.75" customHeight="1">
      <c r="B49" s="62" t="s">
        <v>24</v>
      </c>
      <c r="E49" s="64" t="s">
        <v>92</v>
      </c>
      <c r="F49" s="63">
        <f>F50+F56+F76</f>
        <v>330000</v>
      </c>
      <c r="G49" s="64" t="s">
        <v>6</v>
      </c>
      <c r="I49" s="75"/>
    </row>
    <row r="50" spans="3:7" s="62" customFormat="1" ht="26.25">
      <c r="C50" s="62" t="s">
        <v>343</v>
      </c>
      <c r="D50" s="59"/>
      <c r="E50" s="64" t="s">
        <v>92</v>
      </c>
      <c r="F50" s="63">
        <v>200000</v>
      </c>
      <c r="G50" s="64" t="s">
        <v>6</v>
      </c>
    </row>
    <row r="51" spans="4:7" ht="24">
      <c r="D51" s="431" t="s">
        <v>211</v>
      </c>
      <c r="E51" s="431"/>
      <c r="F51" s="431"/>
      <c r="G51" s="431"/>
    </row>
    <row r="52" spans="2:7" ht="24">
      <c r="B52" s="411" t="s">
        <v>458</v>
      </c>
      <c r="C52" s="411"/>
      <c r="D52" s="411"/>
      <c r="E52" s="411"/>
      <c r="F52" s="411"/>
      <c r="G52" s="411"/>
    </row>
    <row r="53" spans="2:7" ht="24">
      <c r="B53" s="410" t="s">
        <v>459</v>
      </c>
      <c r="C53" s="410"/>
      <c r="D53" s="410"/>
      <c r="E53" s="410"/>
      <c r="F53" s="410"/>
      <c r="G53" s="410"/>
    </row>
    <row r="54" spans="2:7" ht="24">
      <c r="B54" s="411" t="s">
        <v>460</v>
      </c>
      <c r="C54" s="411"/>
      <c r="D54" s="411"/>
      <c r="E54" s="411"/>
      <c r="F54" s="411"/>
      <c r="G54" s="411"/>
    </row>
    <row r="55" spans="3:7" ht="27" customHeight="1">
      <c r="C55" s="62" t="s">
        <v>93</v>
      </c>
      <c r="F55" s="63"/>
      <c r="G55" s="242"/>
    </row>
    <row r="56" spans="2:7" s="62" customFormat="1" ht="22.5" customHeight="1">
      <c r="B56" s="62" t="s">
        <v>25</v>
      </c>
      <c r="E56" s="64" t="s">
        <v>92</v>
      </c>
      <c r="F56" s="63">
        <f>F57+F62+F69</f>
        <v>80000</v>
      </c>
      <c r="G56" s="242" t="s">
        <v>6</v>
      </c>
    </row>
    <row r="57" spans="4:7" ht="27" customHeight="1">
      <c r="D57" s="62" t="s">
        <v>118</v>
      </c>
      <c r="E57" s="64"/>
      <c r="F57" s="63">
        <v>30000</v>
      </c>
      <c r="G57" s="242" t="s">
        <v>6</v>
      </c>
    </row>
    <row r="58" spans="4:7" ht="24">
      <c r="D58" s="65" t="s">
        <v>461</v>
      </c>
      <c r="E58" s="64"/>
      <c r="F58" s="63"/>
      <c r="G58" s="242"/>
    </row>
    <row r="59" spans="2:7" ht="24">
      <c r="B59" s="73" t="s">
        <v>462</v>
      </c>
      <c r="D59" s="62"/>
      <c r="E59" s="64"/>
      <c r="F59" s="63"/>
      <c r="G59" s="242"/>
    </row>
    <row r="60" spans="2:7" ht="24">
      <c r="B60" s="65" t="s">
        <v>463</v>
      </c>
      <c r="D60" s="62"/>
      <c r="E60" s="64"/>
      <c r="F60" s="63"/>
      <c r="G60" s="242"/>
    </row>
    <row r="61" spans="2:7" ht="24">
      <c r="B61" s="65" t="s">
        <v>744</v>
      </c>
      <c r="D61" s="62"/>
      <c r="E61" s="64"/>
      <c r="F61" s="63"/>
      <c r="G61" s="242"/>
    </row>
    <row r="62" spans="4:7" ht="24">
      <c r="D62" s="62" t="s">
        <v>886</v>
      </c>
      <c r="E62" s="64" t="s">
        <v>92</v>
      </c>
      <c r="F62" s="63">
        <v>20000</v>
      </c>
      <c r="G62" s="242" t="s">
        <v>6</v>
      </c>
    </row>
    <row r="63" spans="4:7" ht="24">
      <c r="D63" s="65" t="s">
        <v>887</v>
      </c>
      <c r="E63" s="64"/>
      <c r="F63" s="63"/>
      <c r="G63" s="242"/>
    </row>
    <row r="64" spans="2:7" ht="24">
      <c r="B64" s="65" t="s">
        <v>883</v>
      </c>
      <c r="E64" s="64"/>
      <c r="F64" s="63"/>
      <c r="G64" s="242"/>
    </row>
    <row r="65" spans="2:7" ht="24">
      <c r="B65" s="65" t="s">
        <v>884</v>
      </c>
      <c r="E65" s="64"/>
      <c r="F65" s="63"/>
      <c r="G65" s="242"/>
    </row>
    <row r="66" spans="4:9" ht="24.75" customHeight="1">
      <c r="D66" s="91" t="s">
        <v>885</v>
      </c>
      <c r="F66" s="321"/>
      <c r="I66" s="76"/>
    </row>
    <row r="67" spans="2:9" s="62" customFormat="1" ht="26.25" customHeight="1">
      <c r="B67" s="65" t="s">
        <v>888</v>
      </c>
      <c r="C67" s="65"/>
      <c r="D67" s="91"/>
      <c r="E67" s="67"/>
      <c r="F67" s="321"/>
      <c r="G67" s="91"/>
      <c r="I67" s="75"/>
    </row>
    <row r="68" spans="2:9" s="62" customFormat="1" ht="27" customHeight="1">
      <c r="B68" s="65" t="s">
        <v>889</v>
      </c>
      <c r="C68" s="65"/>
      <c r="D68" s="65"/>
      <c r="E68" s="67"/>
      <c r="F68" s="66"/>
      <c r="G68" s="91"/>
      <c r="I68" s="75"/>
    </row>
    <row r="69" spans="4:7" ht="24">
      <c r="D69" s="62" t="s">
        <v>891</v>
      </c>
      <c r="E69" s="64" t="s">
        <v>92</v>
      </c>
      <c r="F69" s="63">
        <v>30000</v>
      </c>
      <c r="G69" s="242" t="s">
        <v>6</v>
      </c>
    </row>
    <row r="70" spans="4:7" ht="24">
      <c r="D70" s="65" t="s">
        <v>892</v>
      </c>
      <c r="E70" s="64"/>
      <c r="F70" s="63"/>
      <c r="G70" s="242"/>
    </row>
    <row r="71" spans="2:7" ht="24">
      <c r="B71" s="65" t="s">
        <v>1262</v>
      </c>
      <c r="E71" s="64"/>
      <c r="F71" s="63"/>
      <c r="G71" s="242"/>
    </row>
    <row r="72" spans="2:7" ht="24">
      <c r="B72" s="65" t="s">
        <v>890</v>
      </c>
      <c r="E72" s="64"/>
      <c r="F72" s="63"/>
      <c r="G72" s="242"/>
    </row>
    <row r="73" spans="4:9" ht="24.75" customHeight="1">
      <c r="D73" s="91" t="s">
        <v>1261</v>
      </c>
      <c r="F73" s="321"/>
      <c r="I73" s="76"/>
    </row>
    <row r="74" spans="2:9" s="62" customFormat="1" ht="26.25" customHeight="1">
      <c r="B74" s="65" t="s">
        <v>893</v>
      </c>
      <c r="C74" s="65"/>
      <c r="D74" s="91"/>
      <c r="E74" s="67"/>
      <c r="F74" s="321"/>
      <c r="G74" s="91"/>
      <c r="I74" s="75"/>
    </row>
    <row r="75" spans="2:9" s="62" customFormat="1" ht="27" customHeight="1">
      <c r="B75" s="65" t="s">
        <v>894</v>
      </c>
      <c r="C75" s="65"/>
      <c r="D75" s="65"/>
      <c r="E75" s="67"/>
      <c r="F75" s="66"/>
      <c r="G75" s="91"/>
      <c r="I75" s="75"/>
    </row>
    <row r="76" spans="3:7" s="62" customFormat="1" ht="30.75" customHeight="1">
      <c r="C76" s="62" t="s">
        <v>532</v>
      </c>
      <c r="E76" s="64" t="s">
        <v>92</v>
      </c>
      <c r="F76" s="63">
        <v>50000</v>
      </c>
      <c r="G76" s="64" t="s">
        <v>6</v>
      </c>
    </row>
    <row r="77" ht="24">
      <c r="D77" s="65" t="s">
        <v>680</v>
      </c>
    </row>
    <row r="78" ht="24">
      <c r="B78" s="65" t="s">
        <v>467</v>
      </c>
    </row>
    <row r="79" ht="24">
      <c r="B79" s="65" t="s">
        <v>601</v>
      </c>
    </row>
    <row r="80" spans="2:9" s="62" customFormat="1" ht="26.25" customHeight="1">
      <c r="B80" s="62" t="s">
        <v>303</v>
      </c>
      <c r="E80" s="64" t="s">
        <v>92</v>
      </c>
      <c r="F80" s="63">
        <f>F81+F84+F86+F88+F90+F92+F94+F98+F101+F103+F105+F107</f>
        <v>450000</v>
      </c>
      <c r="G80" s="64" t="s">
        <v>6</v>
      </c>
      <c r="H80" s="75"/>
      <c r="I80" s="75"/>
    </row>
    <row r="81" spans="3:7" s="62" customFormat="1" ht="27" customHeight="1">
      <c r="C81" s="62" t="s">
        <v>27</v>
      </c>
      <c r="E81" s="64" t="s">
        <v>92</v>
      </c>
      <c r="F81" s="63">
        <v>20000</v>
      </c>
      <c r="G81" s="64" t="s">
        <v>6</v>
      </c>
    </row>
    <row r="82" spans="4:9" ht="27.75" customHeight="1">
      <c r="D82" s="65" t="s">
        <v>681</v>
      </c>
      <c r="G82" s="67"/>
      <c r="I82" s="76"/>
    </row>
    <row r="83" spans="2:9" ht="24">
      <c r="B83" s="65" t="s">
        <v>466</v>
      </c>
      <c r="G83" s="67"/>
      <c r="I83" s="76"/>
    </row>
    <row r="84" spans="3:10" s="62" customFormat="1" ht="25.5" customHeight="1">
      <c r="C84" s="62" t="s">
        <v>331</v>
      </c>
      <c r="E84" s="64" t="s">
        <v>92</v>
      </c>
      <c r="F84" s="63">
        <v>20000</v>
      </c>
      <c r="G84" s="64" t="s">
        <v>6</v>
      </c>
      <c r="I84" s="63"/>
      <c r="J84" s="64"/>
    </row>
    <row r="85" spans="4:10" ht="24">
      <c r="D85" s="65" t="s">
        <v>151</v>
      </c>
      <c r="G85" s="67"/>
      <c r="I85" s="66"/>
      <c r="J85" s="67"/>
    </row>
    <row r="86" spans="3:7" s="78" customFormat="1" ht="27.75" customHeight="1">
      <c r="C86" s="78" t="s">
        <v>29</v>
      </c>
      <c r="E86" s="80" t="s">
        <v>92</v>
      </c>
      <c r="F86" s="79">
        <v>20000</v>
      </c>
      <c r="G86" s="80" t="s">
        <v>6</v>
      </c>
    </row>
    <row r="87" spans="4:7" s="81" customFormat="1" ht="28.5" customHeight="1">
      <c r="D87" s="81" t="s">
        <v>236</v>
      </c>
      <c r="E87" s="83"/>
      <c r="F87" s="82"/>
      <c r="G87" s="83"/>
    </row>
    <row r="88" spans="3:10" s="62" customFormat="1" ht="24.75" customHeight="1">
      <c r="C88" s="62" t="s">
        <v>307</v>
      </c>
      <c r="E88" s="64" t="s">
        <v>92</v>
      </c>
      <c r="F88" s="63">
        <v>20000</v>
      </c>
      <c r="G88" s="64" t="s">
        <v>6</v>
      </c>
      <c r="I88" s="63"/>
      <c r="J88" s="64"/>
    </row>
    <row r="89" spans="4:10" ht="24">
      <c r="D89" s="411" t="s">
        <v>464</v>
      </c>
      <c r="E89" s="411"/>
      <c r="F89" s="411"/>
      <c r="G89" s="411"/>
      <c r="I89" s="66"/>
      <c r="J89" s="67"/>
    </row>
    <row r="90" spans="3:7" s="62" customFormat="1" ht="24" customHeight="1">
      <c r="C90" s="70" t="s">
        <v>344</v>
      </c>
      <c r="D90" s="70"/>
      <c r="E90" s="258" t="s">
        <v>92</v>
      </c>
      <c r="F90" s="63">
        <v>100000</v>
      </c>
      <c r="G90" s="64" t="s">
        <v>6</v>
      </c>
    </row>
    <row r="91" spans="3:5" ht="25.5" customHeight="1">
      <c r="C91" s="69"/>
      <c r="D91" s="65" t="s">
        <v>349</v>
      </c>
      <c r="E91" s="259"/>
    </row>
    <row r="92" spans="3:7" s="62" customFormat="1" ht="30" customHeight="1">
      <c r="C92" s="70" t="s">
        <v>308</v>
      </c>
      <c r="D92" s="70"/>
      <c r="E92" s="258" t="s">
        <v>92</v>
      </c>
      <c r="F92" s="63">
        <v>150000</v>
      </c>
      <c r="G92" s="64" t="s">
        <v>6</v>
      </c>
    </row>
    <row r="93" spans="3:7" ht="24">
      <c r="C93" s="69"/>
      <c r="D93" s="439" t="s">
        <v>194</v>
      </c>
      <c r="E93" s="439"/>
      <c r="F93" s="439"/>
      <c r="G93" s="439"/>
    </row>
    <row r="94" spans="3:10" s="62" customFormat="1" ht="24.75" customHeight="1">
      <c r="C94" s="70" t="s">
        <v>334</v>
      </c>
      <c r="D94" s="70"/>
      <c r="E94" s="89" t="s">
        <v>92</v>
      </c>
      <c r="F94" s="72">
        <v>20000</v>
      </c>
      <c r="G94" s="89" t="s">
        <v>6</v>
      </c>
      <c r="H94" s="72"/>
      <c r="I94" s="63"/>
      <c r="J94" s="64"/>
    </row>
    <row r="95" spans="3:10" ht="22.5" customHeight="1">
      <c r="C95" s="69"/>
      <c r="D95" s="439" t="s">
        <v>212</v>
      </c>
      <c r="E95" s="439"/>
      <c r="F95" s="439"/>
      <c r="G95" s="439"/>
      <c r="H95" s="71"/>
      <c r="I95" s="66"/>
      <c r="J95" s="67"/>
    </row>
    <row r="96" spans="2:10" ht="22.5" customHeight="1">
      <c r="B96" s="411" t="s">
        <v>195</v>
      </c>
      <c r="C96" s="411"/>
      <c r="D96" s="411"/>
      <c r="E96" s="411"/>
      <c r="F96" s="411"/>
      <c r="G96" s="411"/>
      <c r="H96" s="71"/>
      <c r="I96" s="66"/>
      <c r="J96" s="67"/>
    </row>
    <row r="97" spans="2:10" ht="22.5" customHeight="1">
      <c r="B97" s="411" t="s">
        <v>196</v>
      </c>
      <c r="C97" s="411"/>
      <c r="D97" s="411"/>
      <c r="E97" s="411"/>
      <c r="F97" s="411"/>
      <c r="G97" s="411"/>
      <c r="H97" s="71"/>
      <c r="I97" s="66"/>
      <c r="J97" s="67"/>
    </row>
    <row r="98" spans="3:10" s="62" customFormat="1" ht="22.5" customHeight="1">
      <c r="C98" s="70" t="s">
        <v>345</v>
      </c>
      <c r="D98" s="70"/>
      <c r="E98" s="89" t="s">
        <v>92</v>
      </c>
      <c r="F98" s="72">
        <v>20000</v>
      </c>
      <c r="G98" s="89" t="s">
        <v>6</v>
      </c>
      <c r="H98" s="72"/>
      <c r="I98" s="63"/>
      <c r="J98" s="64"/>
    </row>
    <row r="99" spans="3:10" ht="22.5" customHeight="1">
      <c r="C99" s="69"/>
      <c r="D99" s="439" t="s">
        <v>197</v>
      </c>
      <c r="E99" s="439"/>
      <c r="F99" s="439"/>
      <c r="G99" s="439"/>
      <c r="H99" s="71"/>
      <c r="I99" s="66"/>
      <c r="J99" s="67"/>
    </row>
    <row r="100" spans="2:10" ht="22.5" customHeight="1">
      <c r="B100" s="65" t="s">
        <v>5</v>
      </c>
      <c r="C100" s="69"/>
      <c r="D100" s="69"/>
      <c r="E100" s="90"/>
      <c r="F100" s="71"/>
      <c r="G100" s="249"/>
      <c r="H100" s="71"/>
      <c r="I100" s="66"/>
      <c r="J100" s="67"/>
    </row>
    <row r="101" spans="3:7" s="62" customFormat="1" ht="22.5" customHeight="1">
      <c r="C101" s="70" t="s">
        <v>311</v>
      </c>
      <c r="D101" s="70"/>
      <c r="E101" s="258" t="s">
        <v>92</v>
      </c>
      <c r="F101" s="63">
        <v>10000</v>
      </c>
      <c r="G101" s="64" t="s">
        <v>6</v>
      </c>
    </row>
    <row r="102" spans="3:7" ht="23.25" customHeight="1">
      <c r="C102" s="69"/>
      <c r="D102" s="439" t="s">
        <v>682</v>
      </c>
      <c r="E102" s="439"/>
      <c r="F102" s="439"/>
      <c r="G102" s="439"/>
    </row>
    <row r="103" spans="3:10" s="62" customFormat="1" ht="23.25">
      <c r="C103" s="70" t="s">
        <v>335</v>
      </c>
      <c r="D103" s="70"/>
      <c r="E103" s="89" t="s">
        <v>92</v>
      </c>
      <c r="F103" s="72">
        <v>20000</v>
      </c>
      <c r="G103" s="89" t="s">
        <v>6</v>
      </c>
      <c r="H103" s="70"/>
      <c r="I103" s="63"/>
      <c r="J103" s="64"/>
    </row>
    <row r="104" spans="3:10" ht="24">
      <c r="C104" s="69"/>
      <c r="D104" s="69" t="s">
        <v>683</v>
      </c>
      <c r="E104" s="90"/>
      <c r="F104" s="71"/>
      <c r="G104" s="90"/>
      <c r="H104" s="69"/>
      <c r="I104" s="66"/>
      <c r="J104" s="67"/>
    </row>
    <row r="105" spans="3:7" s="62" customFormat="1" ht="24.75" customHeight="1">
      <c r="C105" s="70" t="s">
        <v>312</v>
      </c>
      <c r="D105" s="70"/>
      <c r="E105" s="258" t="s">
        <v>92</v>
      </c>
      <c r="F105" s="63">
        <v>20000</v>
      </c>
      <c r="G105" s="64" t="s">
        <v>6</v>
      </c>
    </row>
    <row r="106" spans="3:7" ht="24" customHeight="1">
      <c r="C106" s="69"/>
      <c r="D106" s="69" t="s">
        <v>45</v>
      </c>
      <c r="E106" s="259"/>
      <c r="G106" s="67"/>
    </row>
    <row r="107" spans="3:10" s="62" customFormat="1" ht="23.25">
      <c r="C107" s="70" t="s">
        <v>346</v>
      </c>
      <c r="D107" s="70"/>
      <c r="E107" s="89" t="s">
        <v>92</v>
      </c>
      <c r="F107" s="72">
        <v>30000</v>
      </c>
      <c r="G107" s="89" t="s">
        <v>6</v>
      </c>
      <c r="H107" s="72"/>
      <c r="I107" s="63"/>
      <c r="J107" s="64"/>
    </row>
    <row r="108" spans="4:10" ht="24.75" customHeight="1">
      <c r="D108" s="65" t="s">
        <v>684</v>
      </c>
      <c r="G108" s="67"/>
      <c r="I108" s="66"/>
      <c r="J108" s="67"/>
    </row>
    <row r="109" spans="1:9" s="78" customFormat="1" ht="27" customHeight="1">
      <c r="A109" s="87" t="s">
        <v>89</v>
      </c>
      <c r="B109" s="87"/>
      <c r="C109" s="87"/>
      <c r="D109" s="87"/>
      <c r="E109" s="97" t="s">
        <v>92</v>
      </c>
      <c r="F109" s="96">
        <f>F110+F204</f>
        <v>954000</v>
      </c>
      <c r="G109" s="97" t="s">
        <v>6</v>
      </c>
      <c r="H109" s="277"/>
      <c r="I109" s="98">
        <f>F109</f>
        <v>954000</v>
      </c>
    </row>
    <row r="110" spans="1:9" s="62" customFormat="1" ht="24.75" customHeight="1">
      <c r="A110" s="298"/>
      <c r="B110" s="298" t="s">
        <v>41</v>
      </c>
      <c r="C110" s="298"/>
      <c r="D110" s="298"/>
      <c r="E110" s="292" t="s">
        <v>92</v>
      </c>
      <c r="F110" s="274">
        <f>F111+F128+F147+F161+F200</f>
        <v>494000</v>
      </c>
      <c r="G110" s="292" t="s">
        <v>6</v>
      </c>
      <c r="H110" s="75"/>
      <c r="I110" s="63"/>
    </row>
    <row r="111" spans="1:15" s="62" customFormat="1" ht="24.75" customHeight="1">
      <c r="A111" s="298"/>
      <c r="B111" s="298"/>
      <c r="C111" s="298" t="s">
        <v>315</v>
      </c>
      <c r="D111" s="298"/>
      <c r="E111" s="292" t="s">
        <v>92</v>
      </c>
      <c r="F111" s="274">
        <f>F112+F121</f>
        <v>22400</v>
      </c>
      <c r="G111" s="320" t="s">
        <v>544</v>
      </c>
      <c r="H111" s="234"/>
      <c r="I111" s="63"/>
      <c r="M111" s="63"/>
      <c r="N111" s="64"/>
      <c r="O111" s="75"/>
    </row>
    <row r="112" spans="1:15" s="62" customFormat="1" ht="24.75" customHeight="1">
      <c r="A112" s="298"/>
      <c r="B112" s="298"/>
      <c r="C112" s="298"/>
      <c r="D112" s="298" t="s">
        <v>916</v>
      </c>
      <c r="E112" s="292" t="s">
        <v>92</v>
      </c>
      <c r="F112" s="274">
        <v>11000</v>
      </c>
      <c r="G112" s="292" t="s">
        <v>6</v>
      </c>
      <c r="I112" s="63"/>
      <c r="M112" s="63"/>
      <c r="N112" s="64"/>
      <c r="O112" s="75"/>
    </row>
    <row r="113" spans="1:15" s="62" customFormat="1" ht="26.25" customHeight="1">
      <c r="A113" s="298"/>
      <c r="B113" s="298"/>
      <c r="C113" s="365"/>
      <c r="D113" s="365" t="s">
        <v>895</v>
      </c>
      <c r="E113" s="273"/>
      <c r="F113" s="274"/>
      <c r="G113" s="292"/>
      <c r="I113" s="63"/>
      <c r="M113" s="63"/>
      <c r="N113" s="64"/>
      <c r="O113" s="75"/>
    </row>
    <row r="114" spans="1:15" s="62" customFormat="1" ht="23.25" customHeight="1">
      <c r="A114" s="298"/>
      <c r="B114" s="368" t="s">
        <v>917</v>
      </c>
      <c r="C114" s="365"/>
      <c r="D114" s="365"/>
      <c r="E114" s="273"/>
      <c r="F114" s="274"/>
      <c r="G114" s="292"/>
      <c r="I114" s="63"/>
      <c r="M114" s="63"/>
      <c r="N114" s="64"/>
      <c r="O114" s="75"/>
    </row>
    <row r="115" spans="1:15" s="62" customFormat="1" ht="23.25" customHeight="1">
      <c r="A115" s="298"/>
      <c r="B115" s="368" t="s">
        <v>918</v>
      </c>
      <c r="C115" s="368"/>
      <c r="D115" s="368"/>
      <c r="E115" s="273"/>
      <c r="F115" s="274"/>
      <c r="G115" s="292"/>
      <c r="I115" s="63"/>
      <c r="M115" s="63"/>
      <c r="N115" s="64"/>
      <c r="O115" s="75"/>
    </row>
    <row r="116" spans="1:15" s="62" customFormat="1" ht="23.25" customHeight="1">
      <c r="A116" s="298"/>
      <c r="B116" s="298"/>
      <c r="C116" s="365"/>
      <c r="D116" s="403" t="s">
        <v>1270</v>
      </c>
      <c r="E116" s="275"/>
      <c r="F116" s="276"/>
      <c r="G116" s="325"/>
      <c r="I116" s="63"/>
      <c r="M116" s="63"/>
      <c r="N116" s="64"/>
      <c r="O116" s="75"/>
    </row>
    <row r="117" spans="1:15" s="62" customFormat="1" ht="24">
      <c r="A117" s="298"/>
      <c r="B117" s="365" t="s">
        <v>420</v>
      </c>
      <c r="C117" s="365"/>
      <c r="D117" s="365"/>
      <c r="E117" s="275"/>
      <c r="F117" s="276"/>
      <c r="G117" s="325"/>
      <c r="I117" s="63"/>
      <c r="M117" s="63"/>
      <c r="N117" s="64"/>
      <c r="O117" s="75"/>
    </row>
    <row r="118" spans="1:15" s="62" customFormat="1" ht="24">
      <c r="A118" s="298"/>
      <c r="B118" s="365" t="s">
        <v>419</v>
      </c>
      <c r="C118" s="365"/>
      <c r="D118" s="365"/>
      <c r="E118" s="275"/>
      <c r="F118" s="276"/>
      <c r="G118" s="325"/>
      <c r="I118" s="63"/>
      <c r="M118" s="63"/>
      <c r="N118" s="64"/>
      <c r="O118" s="75"/>
    </row>
    <row r="119" spans="1:15" s="62" customFormat="1" ht="24" customHeight="1">
      <c r="A119" s="298"/>
      <c r="B119" s="368" t="s">
        <v>914</v>
      </c>
      <c r="C119" s="365"/>
      <c r="D119" s="365"/>
      <c r="E119" s="275"/>
      <c r="F119" s="276"/>
      <c r="G119" s="325"/>
      <c r="I119" s="63"/>
      <c r="M119" s="63"/>
      <c r="N119" s="64"/>
      <c r="O119" s="75"/>
    </row>
    <row r="120" spans="1:21" s="62" customFormat="1" ht="24" hidden="1">
      <c r="A120" s="298"/>
      <c r="B120" s="298"/>
      <c r="C120" s="365"/>
      <c r="D120" s="365"/>
      <c r="E120" s="273"/>
      <c r="F120" s="274"/>
      <c r="G120" s="332"/>
      <c r="H120" s="64"/>
      <c r="I120" s="66"/>
      <c r="J120" s="65"/>
      <c r="K120" s="65"/>
      <c r="M120" s="63"/>
      <c r="N120" s="64"/>
      <c r="S120" s="63"/>
      <c r="T120" s="64"/>
      <c r="U120" s="75"/>
    </row>
    <row r="121" spans="1:15" s="62" customFormat="1" ht="25.5" customHeight="1">
      <c r="A121" s="298"/>
      <c r="B121" s="298"/>
      <c r="C121" s="298"/>
      <c r="D121" s="298" t="s">
        <v>907</v>
      </c>
      <c r="E121" s="292" t="s">
        <v>92</v>
      </c>
      <c r="F121" s="274">
        <v>11400</v>
      </c>
      <c r="G121" s="292" t="s">
        <v>6</v>
      </c>
      <c r="I121" s="63"/>
      <c r="M121" s="63"/>
      <c r="N121" s="64"/>
      <c r="O121" s="75"/>
    </row>
    <row r="122" spans="1:15" s="62" customFormat="1" ht="24">
      <c r="A122" s="298"/>
      <c r="B122" s="298"/>
      <c r="C122" s="365"/>
      <c r="D122" s="402" t="s">
        <v>896</v>
      </c>
      <c r="E122" s="273"/>
      <c r="F122" s="274"/>
      <c r="G122" s="292"/>
      <c r="I122" s="63"/>
      <c r="M122" s="63"/>
      <c r="N122" s="64"/>
      <c r="O122" s="75"/>
    </row>
    <row r="123" spans="1:15" s="62" customFormat="1" ht="24">
      <c r="A123" s="298"/>
      <c r="B123" s="402" t="s">
        <v>1211</v>
      </c>
      <c r="C123" s="365"/>
      <c r="D123" s="365"/>
      <c r="E123" s="273"/>
      <c r="F123" s="274"/>
      <c r="G123" s="292"/>
      <c r="I123" s="63"/>
      <c r="M123" s="63"/>
      <c r="N123" s="64"/>
      <c r="O123" s="75"/>
    </row>
    <row r="124" spans="1:15" s="62" customFormat="1" ht="23.25" customHeight="1">
      <c r="A124" s="298"/>
      <c r="B124" s="298"/>
      <c r="C124" s="365"/>
      <c r="D124" s="403" t="s">
        <v>1194</v>
      </c>
      <c r="E124" s="275"/>
      <c r="F124" s="276"/>
      <c r="G124" s="325"/>
      <c r="I124" s="63"/>
      <c r="M124" s="63"/>
      <c r="N124" s="64"/>
      <c r="O124" s="75"/>
    </row>
    <row r="125" spans="1:15" s="62" customFormat="1" ht="24">
      <c r="A125" s="298"/>
      <c r="B125" s="365" t="s">
        <v>420</v>
      </c>
      <c r="C125" s="365"/>
      <c r="D125" s="365"/>
      <c r="E125" s="275"/>
      <c r="F125" s="276"/>
      <c r="G125" s="325"/>
      <c r="I125" s="63"/>
      <c r="M125" s="63"/>
      <c r="N125" s="64"/>
      <c r="O125" s="75"/>
    </row>
    <row r="126" spans="1:15" s="62" customFormat="1" ht="24">
      <c r="A126" s="298"/>
      <c r="B126" s="365" t="s">
        <v>419</v>
      </c>
      <c r="C126" s="365"/>
      <c r="D126" s="365"/>
      <c r="E126" s="275"/>
      <c r="F126" s="276"/>
      <c r="G126" s="325"/>
      <c r="I126" s="63"/>
      <c r="M126" s="63"/>
      <c r="N126" s="64"/>
      <c r="O126" s="75"/>
    </row>
    <row r="127" spans="1:15" s="62" customFormat="1" ht="24">
      <c r="A127" s="298"/>
      <c r="B127" s="402" t="s">
        <v>1212</v>
      </c>
      <c r="C127" s="365"/>
      <c r="D127" s="365"/>
      <c r="E127" s="275"/>
      <c r="F127" s="276"/>
      <c r="G127" s="325"/>
      <c r="I127" s="63"/>
      <c r="M127" s="63"/>
      <c r="N127" s="64"/>
      <c r="O127" s="75"/>
    </row>
    <row r="128" spans="3:9" s="62" customFormat="1" ht="24.75" customHeight="1">
      <c r="C128" s="62" t="s">
        <v>897</v>
      </c>
      <c r="E128" s="64" t="s">
        <v>92</v>
      </c>
      <c r="F128" s="63">
        <f>F129+F140</f>
        <v>332000</v>
      </c>
      <c r="G128" s="64" t="s">
        <v>6</v>
      </c>
      <c r="I128" s="75"/>
    </row>
    <row r="129" spans="4:9" s="62" customFormat="1" ht="24.75" customHeight="1">
      <c r="D129" s="62" t="s">
        <v>898</v>
      </c>
      <c r="E129" s="64" t="s">
        <v>92</v>
      </c>
      <c r="F129" s="63">
        <v>300000</v>
      </c>
      <c r="G129" s="64" t="s">
        <v>6</v>
      </c>
      <c r="I129" s="75"/>
    </row>
    <row r="130" spans="1:15" s="62" customFormat="1" ht="24">
      <c r="A130" s="298"/>
      <c r="B130" s="298"/>
      <c r="C130" s="365"/>
      <c r="D130" s="368" t="s">
        <v>900</v>
      </c>
      <c r="E130" s="273"/>
      <c r="F130" s="274"/>
      <c r="G130" s="292"/>
      <c r="I130" s="63"/>
      <c r="M130" s="63"/>
      <c r="N130" s="64"/>
      <c r="O130" s="75"/>
    </row>
    <row r="131" spans="1:15" s="62" customFormat="1" ht="24">
      <c r="A131" s="298"/>
      <c r="B131" s="368" t="s">
        <v>903</v>
      </c>
      <c r="C131" s="365"/>
      <c r="D131" s="365"/>
      <c r="E131" s="273"/>
      <c r="F131" s="274"/>
      <c r="G131" s="292"/>
      <c r="I131" s="63"/>
      <c r="M131" s="63"/>
      <c r="N131" s="64"/>
      <c r="O131" s="75"/>
    </row>
    <row r="132" spans="1:15" s="62" customFormat="1" ht="24">
      <c r="A132" s="381"/>
      <c r="B132" s="376"/>
      <c r="C132" s="376"/>
      <c r="D132" s="398" t="s">
        <v>1104</v>
      </c>
      <c r="E132" s="377"/>
      <c r="F132" s="378"/>
      <c r="G132" s="379"/>
      <c r="I132" s="63"/>
      <c r="M132" s="63"/>
      <c r="N132" s="64"/>
      <c r="O132" s="75"/>
    </row>
    <row r="133" spans="1:15" s="62" customFormat="1" ht="24">
      <c r="A133" s="381"/>
      <c r="B133" s="376"/>
      <c r="C133" s="376"/>
      <c r="D133" s="398" t="s">
        <v>1105</v>
      </c>
      <c r="E133" s="377"/>
      <c r="F133" s="378"/>
      <c r="G133" s="379"/>
      <c r="I133" s="63"/>
      <c r="M133" s="63"/>
      <c r="N133" s="64"/>
      <c r="O133" s="75"/>
    </row>
    <row r="134" spans="1:15" s="62" customFormat="1" ht="24">
      <c r="A134" s="381"/>
      <c r="B134" s="376"/>
      <c r="C134" s="376"/>
      <c r="D134" s="398" t="s">
        <v>1106</v>
      </c>
      <c r="E134" s="377"/>
      <c r="F134" s="378"/>
      <c r="G134" s="379"/>
      <c r="I134" s="63"/>
      <c r="M134" s="63"/>
      <c r="N134" s="64"/>
      <c r="O134" s="75"/>
    </row>
    <row r="135" spans="1:15" s="62" customFormat="1" ht="24">
      <c r="A135" s="381"/>
      <c r="B135" s="398"/>
      <c r="C135" s="398"/>
      <c r="D135" s="398" t="s">
        <v>1107</v>
      </c>
      <c r="E135" s="377"/>
      <c r="F135" s="378"/>
      <c r="G135" s="379"/>
      <c r="I135" s="63"/>
      <c r="M135" s="63"/>
      <c r="N135" s="64"/>
      <c r="O135" s="75"/>
    </row>
    <row r="136" spans="1:15" s="62" customFormat="1" ht="23.25" customHeight="1">
      <c r="A136" s="298"/>
      <c r="B136" s="298"/>
      <c r="C136" s="365"/>
      <c r="D136" s="403" t="s">
        <v>1269</v>
      </c>
      <c r="E136" s="275"/>
      <c r="F136" s="276"/>
      <c r="G136" s="325"/>
      <c r="I136" s="63"/>
      <c r="M136" s="63"/>
      <c r="N136" s="64"/>
      <c r="O136" s="75"/>
    </row>
    <row r="137" spans="1:15" s="62" customFormat="1" ht="24">
      <c r="A137" s="298"/>
      <c r="B137" s="365" t="s">
        <v>420</v>
      </c>
      <c r="C137" s="365"/>
      <c r="D137" s="365"/>
      <c r="E137" s="275"/>
      <c r="F137" s="276"/>
      <c r="G137" s="325"/>
      <c r="I137" s="63"/>
      <c r="M137" s="63"/>
      <c r="N137" s="64"/>
      <c r="O137" s="75"/>
    </row>
    <row r="138" spans="1:15" s="62" customFormat="1" ht="24">
      <c r="A138" s="298"/>
      <c r="B138" s="365" t="s">
        <v>419</v>
      </c>
      <c r="C138" s="365"/>
      <c r="D138" s="365"/>
      <c r="E138" s="275"/>
      <c r="F138" s="276"/>
      <c r="G138" s="325"/>
      <c r="I138" s="63"/>
      <c r="M138" s="63"/>
      <c r="N138" s="64"/>
      <c r="O138" s="75"/>
    </row>
    <row r="139" spans="1:15" s="62" customFormat="1" ht="24">
      <c r="A139" s="298"/>
      <c r="B139" s="402" t="s">
        <v>1214</v>
      </c>
      <c r="C139" s="365"/>
      <c r="D139" s="365"/>
      <c r="E139" s="275"/>
      <c r="F139" s="276"/>
      <c r="G139" s="325"/>
      <c r="I139" s="63"/>
      <c r="M139" s="63"/>
      <c r="N139" s="64"/>
      <c r="O139" s="75"/>
    </row>
    <row r="140" spans="4:9" s="62" customFormat="1" ht="24.75" customHeight="1">
      <c r="D140" s="62" t="s">
        <v>1265</v>
      </c>
      <c r="E140" s="64" t="s">
        <v>92</v>
      </c>
      <c r="F140" s="63">
        <v>32000</v>
      </c>
      <c r="G140" s="64" t="s">
        <v>6</v>
      </c>
      <c r="I140" s="75"/>
    </row>
    <row r="141" spans="1:15" s="62" customFormat="1" ht="24">
      <c r="A141" s="298"/>
      <c r="B141" s="298"/>
      <c r="C141" s="368"/>
      <c r="D141" s="403" t="s">
        <v>899</v>
      </c>
      <c r="E141" s="273"/>
      <c r="F141" s="274"/>
      <c r="G141" s="292"/>
      <c r="I141" s="63"/>
      <c r="M141" s="63"/>
      <c r="N141" s="64"/>
      <c r="O141" s="75"/>
    </row>
    <row r="142" spans="1:15" s="62" customFormat="1" ht="24">
      <c r="A142" s="298"/>
      <c r="B142" s="397" t="s">
        <v>1108</v>
      </c>
      <c r="C142" s="368"/>
      <c r="D142" s="368"/>
      <c r="E142" s="273"/>
      <c r="F142" s="274"/>
      <c r="G142" s="292"/>
      <c r="I142" s="63"/>
      <c r="M142" s="63"/>
      <c r="N142" s="64"/>
      <c r="O142" s="75"/>
    </row>
    <row r="143" spans="1:15" s="62" customFormat="1" ht="23.25" customHeight="1">
      <c r="A143" s="298"/>
      <c r="B143" s="298"/>
      <c r="C143" s="368"/>
      <c r="D143" s="403" t="s">
        <v>1194</v>
      </c>
      <c r="E143" s="275"/>
      <c r="F143" s="276"/>
      <c r="G143" s="325"/>
      <c r="I143" s="63"/>
      <c r="M143" s="63"/>
      <c r="N143" s="64"/>
      <c r="O143" s="75"/>
    </row>
    <row r="144" spans="1:15" s="62" customFormat="1" ht="24">
      <c r="A144" s="298"/>
      <c r="B144" s="368" t="s">
        <v>420</v>
      </c>
      <c r="C144" s="368"/>
      <c r="D144" s="368"/>
      <c r="E144" s="275"/>
      <c r="F144" s="276"/>
      <c r="G144" s="325"/>
      <c r="I144" s="63"/>
      <c r="M144" s="63"/>
      <c r="N144" s="64"/>
      <c r="O144" s="75"/>
    </row>
    <row r="145" spans="1:15" s="62" customFormat="1" ht="24">
      <c r="A145" s="298"/>
      <c r="B145" s="368" t="s">
        <v>419</v>
      </c>
      <c r="C145" s="368"/>
      <c r="D145" s="368"/>
      <c r="E145" s="275"/>
      <c r="F145" s="276"/>
      <c r="G145" s="325"/>
      <c r="I145" s="63"/>
      <c r="M145" s="63"/>
      <c r="N145" s="64"/>
      <c r="O145" s="75"/>
    </row>
    <row r="146" spans="1:15" s="62" customFormat="1" ht="24">
      <c r="A146" s="298"/>
      <c r="B146" s="402" t="s">
        <v>1213</v>
      </c>
      <c r="C146" s="368"/>
      <c r="D146" s="368"/>
      <c r="E146" s="275"/>
      <c r="F146" s="276"/>
      <c r="G146" s="325"/>
      <c r="I146" s="63"/>
      <c r="M146" s="63"/>
      <c r="N146" s="64"/>
      <c r="O146" s="75"/>
    </row>
    <row r="147" spans="3:9" s="62" customFormat="1" ht="23.25" customHeight="1">
      <c r="C147" s="62" t="s">
        <v>908</v>
      </c>
      <c r="E147" s="64" t="s">
        <v>92</v>
      </c>
      <c r="F147" s="63">
        <f>F148</f>
        <v>14400</v>
      </c>
      <c r="G147" s="64" t="s">
        <v>6</v>
      </c>
      <c r="I147" s="75"/>
    </row>
    <row r="148" spans="4:9" s="62" customFormat="1" ht="24.75" customHeight="1">
      <c r="D148" s="62" t="s">
        <v>901</v>
      </c>
      <c r="E148" s="64" t="s">
        <v>92</v>
      </c>
      <c r="F148" s="63">
        <v>14400</v>
      </c>
      <c r="G148" s="64" t="s">
        <v>6</v>
      </c>
      <c r="I148" s="75"/>
    </row>
    <row r="149" spans="1:15" s="62" customFormat="1" ht="22.5" customHeight="1">
      <c r="A149" s="298"/>
      <c r="B149" s="298"/>
      <c r="C149" s="368"/>
      <c r="D149" s="368" t="s">
        <v>902</v>
      </c>
      <c r="E149" s="273"/>
      <c r="F149" s="274"/>
      <c r="G149" s="292"/>
      <c r="I149" s="63"/>
      <c r="M149" s="63"/>
      <c r="N149" s="64"/>
      <c r="O149" s="75"/>
    </row>
    <row r="150" spans="1:15" s="62" customFormat="1" ht="24">
      <c r="A150" s="298"/>
      <c r="B150" s="403" t="s">
        <v>1268</v>
      </c>
      <c r="C150" s="368"/>
      <c r="D150" s="368"/>
      <c r="E150" s="273"/>
      <c r="F150" s="274"/>
      <c r="G150" s="292"/>
      <c r="I150" s="63"/>
      <c r="M150" s="63"/>
      <c r="N150" s="64"/>
      <c r="O150" s="75"/>
    </row>
    <row r="151" spans="1:15" s="62" customFormat="1" ht="23.25" customHeight="1">
      <c r="A151" s="381"/>
      <c r="B151" s="376"/>
      <c r="C151" s="376"/>
      <c r="D151" s="404" t="s">
        <v>1264</v>
      </c>
      <c r="E151" s="377"/>
      <c r="F151" s="378"/>
      <c r="G151" s="379"/>
      <c r="I151" s="63"/>
      <c r="M151" s="63"/>
      <c r="N151" s="64"/>
      <c r="O151" s="75"/>
    </row>
    <row r="152" spans="1:15" s="62" customFormat="1" ht="24">
      <c r="A152" s="381"/>
      <c r="B152" s="376"/>
      <c r="C152" s="376"/>
      <c r="D152" s="404" t="s">
        <v>1266</v>
      </c>
      <c r="E152" s="377"/>
      <c r="F152" s="378"/>
      <c r="G152" s="379"/>
      <c r="I152" s="63"/>
      <c r="M152" s="63"/>
      <c r="N152" s="64"/>
      <c r="O152" s="75"/>
    </row>
    <row r="153" spans="1:15" s="62" customFormat="1" ht="21" customHeight="1">
      <c r="A153" s="381"/>
      <c r="B153" s="376"/>
      <c r="C153" s="376"/>
      <c r="D153" s="376" t="s">
        <v>904</v>
      </c>
      <c r="E153" s="377"/>
      <c r="F153" s="378"/>
      <c r="G153" s="379"/>
      <c r="I153" s="63"/>
      <c r="M153" s="63"/>
      <c r="N153" s="64"/>
      <c r="O153" s="75"/>
    </row>
    <row r="154" spans="1:15" s="62" customFormat="1" ht="21.75" customHeight="1">
      <c r="A154" s="381"/>
      <c r="B154" s="376"/>
      <c r="C154" s="376"/>
      <c r="D154" s="376" t="s">
        <v>905</v>
      </c>
      <c r="E154" s="377"/>
      <c r="F154" s="378"/>
      <c r="G154" s="379"/>
      <c r="I154" s="63"/>
      <c r="M154" s="63"/>
      <c r="N154" s="64"/>
      <c r="O154" s="75"/>
    </row>
    <row r="155" spans="1:15" s="62" customFormat="1" ht="22.5" customHeight="1">
      <c r="A155" s="381"/>
      <c r="B155" s="376"/>
      <c r="C155" s="376"/>
      <c r="D155" s="376" t="s">
        <v>906</v>
      </c>
      <c r="E155" s="377"/>
      <c r="F155" s="378"/>
      <c r="G155" s="379"/>
      <c r="I155" s="63"/>
      <c r="M155" s="63"/>
      <c r="N155" s="64"/>
      <c r="O155" s="75"/>
    </row>
    <row r="156" spans="1:15" s="62" customFormat="1" ht="24">
      <c r="A156" s="381"/>
      <c r="B156" s="376"/>
      <c r="C156" s="376"/>
      <c r="D156" s="404" t="s">
        <v>1267</v>
      </c>
      <c r="E156" s="377"/>
      <c r="F156" s="378"/>
      <c r="G156" s="379"/>
      <c r="I156" s="63"/>
      <c r="M156" s="63"/>
      <c r="N156" s="64"/>
      <c r="O156" s="75"/>
    </row>
    <row r="157" spans="1:15" s="62" customFormat="1" ht="23.25" customHeight="1">
      <c r="A157" s="298"/>
      <c r="B157" s="298"/>
      <c r="C157" s="368"/>
      <c r="D157" s="403" t="s">
        <v>1199</v>
      </c>
      <c r="E157" s="275"/>
      <c r="F157" s="276"/>
      <c r="G157" s="325"/>
      <c r="I157" s="63"/>
      <c r="M157" s="63"/>
      <c r="N157" s="64"/>
      <c r="O157" s="75"/>
    </row>
    <row r="158" spans="1:15" s="62" customFormat="1" ht="22.5" customHeight="1">
      <c r="A158" s="298"/>
      <c r="B158" s="402" t="s">
        <v>1188</v>
      </c>
      <c r="C158" s="368"/>
      <c r="D158" s="368"/>
      <c r="E158" s="275"/>
      <c r="F158" s="276"/>
      <c r="G158" s="325"/>
      <c r="I158" s="63"/>
      <c r="M158" s="63"/>
      <c r="N158" s="64"/>
      <c r="O158" s="75"/>
    </row>
    <row r="159" spans="1:15" s="62" customFormat="1" ht="24">
      <c r="A159" s="298"/>
      <c r="B159" s="368" t="s">
        <v>419</v>
      </c>
      <c r="C159" s="368"/>
      <c r="D159" s="368"/>
      <c r="E159" s="275"/>
      <c r="F159" s="276"/>
      <c r="G159" s="325"/>
      <c r="I159" s="63"/>
      <c r="M159" s="63"/>
      <c r="N159" s="64"/>
      <c r="O159" s="75"/>
    </row>
    <row r="160" spans="1:15" s="62" customFormat="1" ht="23.25" customHeight="1">
      <c r="A160" s="298"/>
      <c r="B160" s="368" t="s">
        <v>915</v>
      </c>
      <c r="C160" s="368"/>
      <c r="D160" s="368"/>
      <c r="E160" s="275"/>
      <c r="F160" s="276"/>
      <c r="G160" s="325"/>
      <c r="I160" s="63"/>
      <c r="M160" s="63"/>
      <c r="N160" s="64"/>
      <c r="O160" s="75"/>
    </row>
    <row r="161" spans="1:9" ht="23.25" customHeight="1">
      <c r="A161" s="365"/>
      <c r="B161" s="365"/>
      <c r="C161" s="298" t="s">
        <v>909</v>
      </c>
      <c r="D161" s="298"/>
      <c r="E161" s="292" t="s">
        <v>92</v>
      </c>
      <c r="F161" s="274">
        <f>F162+F190</f>
        <v>25200</v>
      </c>
      <c r="G161" s="292" t="s">
        <v>6</v>
      </c>
      <c r="H161" s="75"/>
      <c r="I161" s="66"/>
    </row>
    <row r="162" spans="1:9" ht="23.25" customHeight="1">
      <c r="A162" s="365"/>
      <c r="B162" s="365"/>
      <c r="C162" s="365"/>
      <c r="D162" s="298" t="s">
        <v>853</v>
      </c>
      <c r="E162" s="292" t="s">
        <v>92</v>
      </c>
      <c r="F162" s="274">
        <v>22000</v>
      </c>
      <c r="G162" s="292" t="s">
        <v>6</v>
      </c>
      <c r="H162" s="75"/>
      <c r="I162" s="66"/>
    </row>
    <row r="163" spans="1:9" ht="22.5" customHeight="1">
      <c r="A163" s="365"/>
      <c r="B163" s="365"/>
      <c r="C163" s="365"/>
      <c r="D163" s="365" t="s">
        <v>570</v>
      </c>
      <c r="E163" s="275"/>
      <c r="F163" s="276"/>
      <c r="G163" s="325"/>
      <c r="H163" s="75"/>
      <c r="I163" s="66"/>
    </row>
    <row r="164" spans="1:9" ht="21" customHeight="1">
      <c r="A164" s="365" t="s">
        <v>517</v>
      </c>
      <c r="B164" s="365"/>
      <c r="C164" s="365"/>
      <c r="D164" s="365"/>
      <c r="E164" s="273"/>
      <c r="F164" s="274"/>
      <c r="G164" s="325"/>
      <c r="H164" s="75"/>
      <c r="I164" s="66"/>
    </row>
    <row r="165" spans="1:9" ht="24">
      <c r="A165" s="365"/>
      <c r="B165" s="365"/>
      <c r="C165" s="365"/>
      <c r="D165" s="365" t="s">
        <v>571</v>
      </c>
      <c r="E165" s="273"/>
      <c r="F165" s="274"/>
      <c r="G165" s="325"/>
      <c r="H165" s="75"/>
      <c r="I165" s="66"/>
    </row>
    <row r="166" spans="1:9" ht="24">
      <c r="A166" s="365"/>
      <c r="B166" s="365"/>
      <c r="C166" s="365"/>
      <c r="D166" s="365" t="s">
        <v>572</v>
      </c>
      <c r="E166" s="273"/>
      <c r="F166" s="274"/>
      <c r="G166" s="325"/>
      <c r="H166" s="75"/>
      <c r="I166" s="66"/>
    </row>
    <row r="167" spans="1:9" ht="24">
      <c r="A167" s="365"/>
      <c r="B167" s="275" t="s">
        <v>794</v>
      </c>
      <c r="C167" s="275"/>
      <c r="D167" s="275"/>
      <c r="E167" s="275"/>
      <c r="F167" s="275"/>
      <c r="G167" s="325"/>
      <c r="H167" s="75"/>
      <c r="I167" s="66"/>
    </row>
    <row r="168" spans="1:9" ht="24">
      <c r="A168" s="365"/>
      <c r="B168" s="365"/>
      <c r="C168" s="365"/>
      <c r="D168" s="365" t="s">
        <v>795</v>
      </c>
      <c r="E168" s="273"/>
      <c r="F168" s="274"/>
      <c r="G168" s="325"/>
      <c r="H168" s="75"/>
      <c r="I168" s="66"/>
    </row>
    <row r="169" spans="1:9" ht="24">
      <c r="A169" s="365"/>
      <c r="B169" s="365"/>
      <c r="C169" s="365"/>
      <c r="D169" s="365" t="s">
        <v>745</v>
      </c>
      <c r="E169" s="273"/>
      <c r="F169" s="274"/>
      <c r="G169" s="325"/>
      <c r="H169" s="75"/>
      <c r="I169" s="66"/>
    </row>
    <row r="170" spans="1:9" ht="24">
      <c r="A170" s="365"/>
      <c r="B170" s="365"/>
      <c r="C170" s="365"/>
      <c r="D170" s="365" t="s">
        <v>766</v>
      </c>
      <c r="E170" s="273"/>
      <c r="F170" s="274"/>
      <c r="G170" s="325"/>
      <c r="H170" s="75"/>
      <c r="I170" s="66"/>
    </row>
    <row r="171" spans="1:9" ht="23.25" customHeight="1">
      <c r="A171" s="365"/>
      <c r="B171" s="365"/>
      <c r="C171" s="365"/>
      <c r="D171" s="365" t="s">
        <v>578</v>
      </c>
      <c r="E171" s="365"/>
      <c r="F171" s="274"/>
      <c r="G171" s="325"/>
      <c r="H171" s="75"/>
      <c r="I171" s="66"/>
    </row>
    <row r="172" spans="1:9" ht="24">
      <c r="A172" s="365"/>
      <c r="B172" s="365"/>
      <c r="C172" s="365"/>
      <c r="D172" s="365" t="s">
        <v>767</v>
      </c>
      <c r="E172" s="273"/>
      <c r="F172" s="274"/>
      <c r="G172" s="325"/>
      <c r="H172" s="75"/>
      <c r="I172" s="66"/>
    </row>
    <row r="173" spans="1:9" ht="24">
      <c r="A173" s="365"/>
      <c r="B173" s="275" t="s">
        <v>764</v>
      </c>
      <c r="C173" s="275"/>
      <c r="D173" s="275"/>
      <c r="E173" s="275"/>
      <c r="F173" s="275"/>
      <c r="G173" s="325"/>
      <c r="H173" s="75"/>
      <c r="I173" s="66"/>
    </row>
    <row r="174" spans="1:9" ht="24">
      <c r="A174" s="365"/>
      <c r="B174" s="365"/>
      <c r="C174" s="365"/>
      <c r="D174" s="365" t="s">
        <v>763</v>
      </c>
      <c r="E174" s="273"/>
      <c r="F174" s="274"/>
      <c r="G174" s="325"/>
      <c r="H174" s="75"/>
      <c r="I174" s="66"/>
    </row>
    <row r="175" spans="1:9" ht="24">
      <c r="A175" s="365"/>
      <c r="B175" s="365"/>
      <c r="C175" s="365"/>
      <c r="D175" s="365" t="s">
        <v>768</v>
      </c>
      <c r="E175" s="273"/>
      <c r="F175" s="274"/>
      <c r="G175" s="325"/>
      <c r="H175" s="75"/>
      <c r="I175" s="66"/>
    </row>
    <row r="176" spans="1:9" ht="22.5" customHeight="1">
      <c r="A176" s="365"/>
      <c r="B176" s="365" t="s">
        <v>765</v>
      </c>
      <c r="C176" s="365"/>
      <c r="D176" s="365"/>
      <c r="E176" s="273"/>
      <c r="F176" s="274"/>
      <c r="G176" s="325"/>
      <c r="H176" s="75"/>
      <c r="I176" s="66"/>
    </row>
    <row r="177" spans="1:9" ht="24">
      <c r="A177" s="365"/>
      <c r="B177" s="365"/>
      <c r="C177" s="365"/>
      <c r="D177" s="365" t="s">
        <v>757</v>
      </c>
      <c r="E177" s="273"/>
      <c r="F177" s="274"/>
      <c r="G177" s="325"/>
      <c r="H177" s="75"/>
      <c r="I177" s="66"/>
    </row>
    <row r="178" spans="1:9" ht="24">
      <c r="A178" s="365"/>
      <c r="B178" s="365"/>
      <c r="C178" s="365"/>
      <c r="D178" s="365" t="s">
        <v>573</v>
      </c>
      <c r="E178" s="273"/>
      <c r="F178" s="274"/>
      <c r="G178" s="325"/>
      <c r="H178" s="75"/>
      <c r="I178" s="66"/>
    </row>
    <row r="179" spans="1:9" ht="21" customHeight="1">
      <c r="A179" s="365"/>
      <c r="B179" s="365" t="s">
        <v>579</v>
      </c>
      <c r="C179" s="365"/>
      <c r="D179" s="365"/>
      <c r="E179" s="273"/>
      <c r="F179" s="274"/>
      <c r="G179" s="325"/>
      <c r="H179" s="75"/>
      <c r="I179" s="66"/>
    </row>
    <row r="180" spans="1:9" ht="24">
      <c r="A180" s="365"/>
      <c r="B180" s="365"/>
      <c r="C180" s="365"/>
      <c r="D180" s="365" t="s">
        <v>574</v>
      </c>
      <c r="E180" s="273"/>
      <c r="F180" s="274"/>
      <c r="G180" s="325"/>
      <c r="H180" s="75"/>
      <c r="I180" s="66"/>
    </row>
    <row r="181" spans="1:9" ht="24">
      <c r="A181" s="365"/>
      <c r="B181" s="365"/>
      <c r="C181" s="365"/>
      <c r="D181" s="365" t="s">
        <v>575</v>
      </c>
      <c r="E181" s="273"/>
      <c r="F181" s="274"/>
      <c r="G181" s="325"/>
      <c r="H181" s="75"/>
      <c r="I181" s="66"/>
    </row>
    <row r="182" spans="1:9" ht="24">
      <c r="A182" s="365"/>
      <c r="B182" s="365" t="s">
        <v>581</v>
      </c>
      <c r="C182" s="365"/>
      <c r="D182" s="365"/>
      <c r="E182" s="273"/>
      <c r="F182" s="274"/>
      <c r="G182" s="325"/>
      <c r="H182" s="75"/>
      <c r="I182" s="66"/>
    </row>
    <row r="183" spans="1:9" ht="24">
      <c r="A183" s="365"/>
      <c r="B183" s="365"/>
      <c r="C183" s="365"/>
      <c r="D183" s="365" t="s">
        <v>576</v>
      </c>
      <c r="E183" s="273"/>
      <c r="F183" s="274"/>
      <c r="G183" s="325"/>
      <c r="H183" s="75"/>
      <c r="I183" s="66"/>
    </row>
    <row r="184" spans="1:9" ht="27.75" customHeight="1">
      <c r="A184" s="365"/>
      <c r="B184" s="365"/>
      <c r="C184" s="365"/>
      <c r="D184" s="365" t="s">
        <v>577</v>
      </c>
      <c r="E184" s="273"/>
      <c r="F184" s="274"/>
      <c r="G184" s="325"/>
      <c r="H184" s="75"/>
      <c r="I184" s="66"/>
    </row>
    <row r="185" spans="1:9" ht="25.5" customHeight="1">
      <c r="A185" s="365"/>
      <c r="B185" s="365" t="s">
        <v>580</v>
      </c>
      <c r="C185" s="365"/>
      <c r="D185" s="365"/>
      <c r="E185" s="273"/>
      <c r="F185" s="274"/>
      <c r="G185" s="325"/>
      <c r="H185" s="75"/>
      <c r="I185" s="66"/>
    </row>
    <row r="186" spans="1:9" ht="24">
      <c r="A186" s="365"/>
      <c r="B186" s="365"/>
      <c r="C186" s="365"/>
      <c r="D186" s="402" t="s">
        <v>1195</v>
      </c>
      <c r="E186" s="275"/>
      <c r="F186" s="276"/>
      <c r="G186" s="325"/>
      <c r="H186" s="75"/>
      <c r="I186" s="66"/>
    </row>
    <row r="187" spans="1:9" ht="24">
      <c r="A187" s="365"/>
      <c r="B187" s="365" t="s">
        <v>386</v>
      </c>
      <c r="C187" s="365"/>
      <c r="D187" s="365"/>
      <c r="E187" s="275"/>
      <c r="F187" s="276"/>
      <c r="G187" s="325"/>
      <c r="H187" s="75"/>
      <c r="I187" s="66"/>
    </row>
    <row r="188" spans="1:9" ht="24">
      <c r="A188" s="365"/>
      <c r="B188" s="365" t="s">
        <v>419</v>
      </c>
      <c r="C188" s="365"/>
      <c r="D188" s="365"/>
      <c r="E188" s="275"/>
      <c r="F188" s="276"/>
      <c r="G188" s="325"/>
      <c r="H188" s="75"/>
      <c r="I188" s="66"/>
    </row>
    <row r="189" spans="1:9" ht="24">
      <c r="A189" s="365"/>
      <c r="B189" s="368" t="s">
        <v>914</v>
      </c>
      <c r="C189" s="365"/>
      <c r="D189" s="365"/>
      <c r="E189" s="365"/>
      <c r="F189" s="276"/>
      <c r="G189" s="292"/>
      <c r="H189" s="75"/>
      <c r="I189" s="66"/>
    </row>
    <row r="190" spans="1:9" ht="28.5" customHeight="1">
      <c r="A190" s="365"/>
      <c r="B190" s="365"/>
      <c r="C190" s="365"/>
      <c r="D190" s="298" t="s">
        <v>863</v>
      </c>
      <c r="E190" s="292" t="s">
        <v>92</v>
      </c>
      <c r="F190" s="274">
        <v>3200</v>
      </c>
      <c r="G190" s="292" t="s">
        <v>6</v>
      </c>
      <c r="H190" s="75"/>
      <c r="I190" s="66"/>
    </row>
    <row r="191" spans="1:9" ht="24" customHeight="1">
      <c r="A191" s="365"/>
      <c r="B191" s="365"/>
      <c r="C191" s="365"/>
      <c r="D191" s="402" t="s">
        <v>1215</v>
      </c>
      <c r="E191" s="275"/>
      <c r="F191" s="276"/>
      <c r="G191" s="325"/>
      <c r="H191" s="75"/>
      <c r="I191" s="66"/>
    </row>
    <row r="192" spans="1:9" ht="24">
      <c r="A192" s="365" t="s">
        <v>857</v>
      </c>
      <c r="B192" s="365"/>
      <c r="C192" s="365"/>
      <c r="D192" s="365"/>
      <c r="E192" s="273"/>
      <c r="F192" s="274"/>
      <c r="G192" s="325"/>
      <c r="H192" s="75"/>
      <c r="I192" s="66"/>
    </row>
    <row r="193" s="275" customFormat="1" ht="24">
      <c r="D193" s="273" t="s">
        <v>571</v>
      </c>
    </row>
    <row r="194" spans="3:7" s="275" customFormat="1" ht="24">
      <c r="C194" s="366"/>
      <c r="D194" s="367" t="s">
        <v>858</v>
      </c>
      <c r="E194" s="366"/>
      <c r="F194" s="366"/>
      <c r="G194" s="366"/>
    </row>
    <row r="195" spans="3:7" s="275" customFormat="1" ht="24">
      <c r="C195" s="366"/>
      <c r="D195" s="367" t="s">
        <v>859</v>
      </c>
      <c r="E195" s="366"/>
      <c r="F195" s="366"/>
      <c r="G195" s="366"/>
    </row>
    <row r="196" spans="1:9" ht="24">
      <c r="A196" s="365"/>
      <c r="B196" s="365"/>
      <c r="C196" s="365"/>
      <c r="D196" s="402" t="s">
        <v>1195</v>
      </c>
      <c r="E196" s="275"/>
      <c r="F196" s="276"/>
      <c r="G196" s="325"/>
      <c r="H196" s="75"/>
      <c r="I196" s="66"/>
    </row>
    <row r="197" spans="1:9" ht="24">
      <c r="A197" s="365"/>
      <c r="B197" s="365" t="s">
        <v>386</v>
      </c>
      <c r="C197" s="365"/>
      <c r="D197" s="365"/>
      <c r="E197" s="275"/>
      <c r="F197" s="276"/>
      <c r="G197" s="325"/>
      <c r="H197" s="75"/>
      <c r="I197" s="66"/>
    </row>
    <row r="198" spans="1:9" ht="22.5" customHeight="1">
      <c r="A198" s="365"/>
      <c r="B198" s="365" t="s">
        <v>419</v>
      </c>
      <c r="C198" s="365"/>
      <c r="D198" s="365"/>
      <c r="E198" s="275"/>
      <c r="F198" s="276"/>
      <c r="G198" s="325"/>
      <c r="H198" s="75"/>
      <c r="I198" s="66"/>
    </row>
    <row r="199" spans="1:9" ht="24">
      <c r="A199" s="365"/>
      <c r="B199" s="368" t="s">
        <v>913</v>
      </c>
      <c r="C199" s="365"/>
      <c r="D199" s="365"/>
      <c r="E199" s="365"/>
      <c r="F199" s="276"/>
      <c r="G199" s="292"/>
      <c r="H199" s="75"/>
      <c r="I199" s="66"/>
    </row>
    <row r="200" spans="3:10" s="62" customFormat="1" ht="24" customHeight="1">
      <c r="C200" s="62" t="s">
        <v>910</v>
      </c>
      <c r="E200" s="80" t="s">
        <v>92</v>
      </c>
      <c r="F200" s="74">
        <v>100000</v>
      </c>
      <c r="G200" s="80" t="s">
        <v>6</v>
      </c>
      <c r="I200" s="63"/>
      <c r="J200" s="64"/>
    </row>
    <row r="201" spans="1:7" s="78" customFormat="1" ht="24" customHeight="1">
      <c r="A201" s="65"/>
      <c r="B201" s="65"/>
      <c r="C201" s="65"/>
      <c r="D201" s="65" t="s">
        <v>471</v>
      </c>
      <c r="E201" s="65"/>
      <c r="F201" s="66"/>
      <c r="G201" s="67"/>
    </row>
    <row r="202" spans="1:7" s="62" customFormat="1" ht="23.25" customHeight="1">
      <c r="A202" s="65"/>
      <c r="B202" s="65" t="s">
        <v>590</v>
      </c>
      <c r="C202" s="65"/>
      <c r="D202" s="65"/>
      <c r="E202" s="65"/>
      <c r="F202" s="66"/>
      <c r="G202" s="67"/>
    </row>
    <row r="203" spans="1:7" s="62" customFormat="1" ht="23.25" customHeight="1">
      <c r="A203" s="65"/>
      <c r="B203" s="65" t="s">
        <v>591</v>
      </c>
      <c r="C203" s="65"/>
      <c r="D203" s="65"/>
      <c r="E203" s="65"/>
      <c r="F203" s="66"/>
      <c r="G203" s="67"/>
    </row>
    <row r="204" spans="1:8" ht="27" customHeight="1">
      <c r="A204" s="87" t="s">
        <v>740</v>
      </c>
      <c r="B204" s="78" t="s">
        <v>741</v>
      </c>
      <c r="C204" s="78"/>
      <c r="D204" s="78"/>
      <c r="E204" s="97" t="s">
        <v>92</v>
      </c>
      <c r="F204" s="96">
        <f>F205</f>
        <v>460000</v>
      </c>
      <c r="G204" s="244" t="s">
        <v>6</v>
      </c>
      <c r="H204" s="67"/>
    </row>
    <row r="205" spans="1:8" ht="24" customHeight="1">
      <c r="A205" s="78"/>
      <c r="B205" s="78"/>
      <c r="C205" s="78" t="s">
        <v>742</v>
      </c>
      <c r="D205" s="78"/>
      <c r="E205" s="80" t="s">
        <v>92</v>
      </c>
      <c r="F205" s="79">
        <f>F210</f>
        <v>460000</v>
      </c>
      <c r="G205" s="80" t="s">
        <v>6</v>
      </c>
      <c r="H205" s="67"/>
    </row>
    <row r="206" spans="1:8" ht="26.25" customHeight="1">
      <c r="A206" s="78"/>
      <c r="B206" s="78"/>
      <c r="C206" s="78"/>
      <c r="D206" s="81" t="s">
        <v>706</v>
      </c>
      <c r="E206" s="80"/>
      <c r="F206" s="79"/>
      <c r="G206" s="80"/>
      <c r="H206" s="67"/>
    </row>
    <row r="207" spans="1:8" ht="27" customHeight="1">
      <c r="A207" s="78"/>
      <c r="B207" s="81" t="s">
        <v>707</v>
      </c>
      <c r="C207" s="78"/>
      <c r="D207" s="78"/>
      <c r="E207" s="80"/>
      <c r="F207" s="79"/>
      <c r="G207" s="80"/>
      <c r="H207" s="67"/>
    </row>
    <row r="208" spans="1:8" ht="22.5" customHeight="1">
      <c r="A208" s="62"/>
      <c r="B208" s="65" t="s">
        <v>708</v>
      </c>
      <c r="C208" s="91"/>
      <c r="D208" s="91"/>
      <c r="E208" s="242"/>
      <c r="F208" s="242"/>
      <c r="G208" s="64"/>
      <c r="H208" s="67"/>
    </row>
    <row r="209" spans="1:7" s="62" customFormat="1" ht="25.5" customHeight="1">
      <c r="A209" s="65"/>
      <c r="B209" s="65"/>
      <c r="C209" s="65"/>
      <c r="D209" s="62" t="s">
        <v>1208</v>
      </c>
      <c r="F209" s="63"/>
      <c r="G209" s="64"/>
    </row>
    <row r="210" spans="1:7" s="62" customFormat="1" ht="25.5" customHeight="1">
      <c r="A210" s="65"/>
      <c r="B210" s="65"/>
      <c r="C210" s="65"/>
      <c r="E210" s="62" t="s">
        <v>205</v>
      </c>
      <c r="F210" s="63">
        <v>460000</v>
      </c>
      <c r="G210" s="64" t="s">
        <v>6</v>
      </c>
    </row>
    <row r="211" spans="1:7" s="62" customFormat="1" ht="23.25" customHeight="1">
      <c r="A211" s="65"/>
      <c r="B211" s="65"/>
      <c r="C211" s="65"/>
      <c r="D211" s="65" t="s">
        <v>1207</v>
      </c>
      <c r="F211" s="63"/>
      <c r="G211" s="64"/>
    </row>
    <row r="212" spans="1:7" s="62" customFormat="1" ht="25.5" customHeight="1">
      <c r="A212" s="65"/>
      <c r="B212" s="65" t="s">
        <v>1209</v>
      </c>
      <c r="C212" s="65"/>
      <c r="D212" s="65"/>
      <c r="F212" s="63"/>
      <c r="G212" s="64"/>
    </row>
    <row r="213" spans="1:7" s="62" customFormat="1" ht="23.25" customHeight="1">
      <c r="A213" s="65"/>
      <c r="B213" s="65" t="s">
        <v>1112</v>
      </c>
      <c r="C213" s="65"/>
      <c r="D213" s="65"/>
      <c r="F213" s="63"/>
      <c r="G213" s="64"/>
    </row>
    <row r="214" spans="1:7" s="62" customFormat="1" ht="24" customHeight="1">
      <c r="A214" s="65"/>
      <c r="B214" s="65"/>
      <c r="C214" s="65"/>
      <c r="D214" s="65" t="s">
        <v>1109</v>
      </c>
      <c r="E214" s="65"/>
      <c r="F214" s="66"/>
      <c r="G214" s="67"/>
    </row>
    <row r="215" spans="1:7" s="62" customFormat="1" ht="23.25" customHeight="1">
      <c r="A215" s="65"/>
      <c r="B215" s="65" t="s">
        <v>1110</v>
      </c>
      <c r="C215" s="65"/>
      <c r="D215" s="65"/>
      <c r="E215" s="65"/>
      <c r="F215" s="66"/>
      <c r="G215" s="67"/>
    </row>
    <row r="216" spans="1:7" s="62" customFormat="1" ht="24" customHeight="1">
      <c r="A216" s="65"/>
      <c r="B216" s="65" t="s">
        <v>1210</v>
      </c>
      <c r="C216" s="65"/>
      <c r="D216" s="65"/>
      <c r="E216" s="65"/>
      <c r="F216" s="66"/>
      <c r="G216" s="67"/>
    </row>
    <row r="217" spans="1:10" s="78" customFormat="1" ht="27" customHeight="1">
      <c r="A217" s="87" t="s">
        <v>318</v>
      </c>
      <c r="B217" s="87"/>
      <c r="C217" s="87"/>
      <c r="D217" s="87"/>
      <c r="E217" s="97" t="s">
        <v>92</v>
      </c>
      <c r="F217" s="96">
        <f>F218</f>
        <v>55000</v>
      </c>
      <c r="G217" s="97" t="s">
        <v>6</v>
      </c>
      <c r="I217" s="79">
        <f>F217</f>
        <v>55000</v>
      </c>
      <c r="J217" s="80"/>
    </row>
    <row r="218" spans="2:10" s="78" customFormat="1" ht="24.75" customHeight="1">
      <c r="B218" s="78" t="s">
        <v>43</v>
      </c>
      <c r="E218" s="80" t="s">
        <v>92</v>
      </c>
      <c r="F218" s="79">
        <f>F219</f>
        <v>55000</v>
      </c>
      <c r="G218" s="80" t="s">
        <v>6</v>
      </c>
      <c r="I218" s="79">
        <f>SUM(I6:I217)</f>
        <v>5340660</v>
      </c>
      <c r="J218" s="80"/>
    </row>
    <row r="219" spans="3:10" s="78" customFormat="1" ht="23.25" customHeight="1">
      <c r="C219" s="78" t="s">
        <v>279</v>
      </c>
      <c r="E219" s="80"/>
      <c r="F219" s="79">
        <f>F220</f>
        <v>55000</v>
      </c>
      <c r="G219" s="80" t="s">
        <v>6</v>
      </c>
      <c r="I219" s="79"/>
      <c r="J219" s="80"/>
    </row>
    <row r="220" spans="4:10" s="62" customFormat="1" ht="25.5" customHeight="1">
      <c r="D220" s="62" t="s">
        <v>533</v>
      </c>
      <c r="E220" s="64"/>
      <c r="F220" s="63">
        <f>F222+F229</f>
        <v>55000</v>
      </c>
      <c r="G220" s="64" t="s">
        <v>6</v>
      </c>
      <c r="I220" s="63"/>
      <c r="J220" s="64"/>
    </row>
    <row r="221" spans="4:10" s="62" customFormat="1" ht="23.25" customHeight="1">
      <c r="D221" s="62" t="s">
        <v>238</v>
      </c>
      <c r="E221" s="64"/>
      <c r="F221" s="63"/>
      <c r="G221" s="242"/>
      <c r="I221" s="63"/>
      <c r="J221" s="64"/>
    </row>
    <row r="222" spans="5:10" s="62" customFormat="1" ht="22.5" customHeight="1">
      <c r="E222" s="64" t="s">
        <v>92</v>
      </c>
      <c r="F222" s="63">
        <v>45000</v>
      </c>
      <c r="G222" s="64" t="s">
        <v>6</v>
      </c>
      <c r="I222" s="63"/>
      <c r="J222" s="64"/>
    </row>
    <row r="223" spans="4:10" ht="22.5" customHeight="1">
      <c r="D223" s="65" t="s">
        <v>753</v>
      </c>
      <c r="I223" s="66"/>
      <c r="J223" s="67"/>
    </row>
    <row r="224" spans="2:10" ht="22.5" customHeight="1">
      <c r="B224" s="65" t="s">
        <v>754</v>
      </c>
      <c r="I224" s="66"/>
      <c r="J224" s="67"/>
    </row>
    <row r="225" spans="4:7" ht="24">
      <c r="D225" s="411" t="s">
        <v>1216</v>
      </c>
      <c r="E225" s="411"/>
      <c r="F225" s="411"/>
      <c r="G225" s="411"/>
    </row>
    <row r="226" spans="2:7" ht="26.25" customHeight="1">
      <c r="B226" s="411" t="s">
        <v>1217</v>
      </c>
      <c r="C226" s="411"/>
      <c r="D226" s="411"/>
      <c r="E226" s="411"/>
      <c r="F226" s="411"/>
      <c r="G226" s="411"/>
    </row>
    <row r="227" spans="2:7" ht="24">
      <c r="B227" s="411" t="s">
        <v>1259</v>
      </c>
      <c r="C227" s="411"/>
      <c r="D227" s="411"/>
      <c r="E227" s="411"/>
      <c r="F227" s="411"/>
      <c r="G227" s="411"/>
    </row>
    <row r="228" spans="4:10" s="62" customFormat="1" ht="22.5" customHeight="1">
      <c r="D228" s="62" t="s">
        <v>154</v>
      </c>
      <c r="E228" s="64"/>
      <c r="G228" s="242"/>
      <c r="I228" s="63"/>
      <c r="J228" s="64"/>
    </row>
    <row r="229" spans="5:10" s="62" customFormat="1" ht="22.5" customHeight="1">
      <c r="E229" s="64" t="s">
        <v>92</v>
      </c>
      <c r="F229" s="63">
        <v>10000</v>
      </c>
      <c r="G229" s="64" t="s">
        <v>6</v>
      </c>
      <c r="I229" s="63"/>
      <c r="J229" s="64"/>
    </row>
    <row r="230" spans="4:10" ht="22.5" customHeight="1">
      <c r="D230" s="65" t="s">
        <v>116</v>
      </c>
      <c r="I230" s="66"/>
      <c r="J230" s="67"/>
    </row>
    <row r="231" spans="4:7" ht="24.75" customHeight="1">
      <c r="D231" s="411" t="s">
        <v>1218</v>
      </c>
      <c r="E231" s="411"/>
      <c r="F231" s="411"/>
      <c r="G231" s="411"/>
    </row>
    <row r="232" spans="2:7" ht="24" customHeight="1">
      <c r="B232" s="411" t="s">
        <v>1217</v>
      </c>
      <c r="C232" s="411"/>
      <c r="D232" s="411"/>
      <c r="E232" s="411"/>
      <c r="F232" s="411"/>
      <c r="G232" s="411"/>
    </row>
    <row r="233" spans="2:7" ht="22.5" customHeight="1">
      <c r="B233" s="411" t="s">
        <v>1260</v>
      </c>
      <c r="C233" s="411"/>
      <c r="D233" s="411"/>
      <c r="E233" s="411"/>
      <c r="F233" s="411"/>
      <c r="G233" s="411"/>
    </row>
    <row r="234" spans="5:7" ht="24">
      <c r="E234" s="65"/>
      <c r="F234" s="65"/>
      <c r="G234" s="65"/>
    </row>
    <row r="235" spans="5:7" ht="24">
      <c r="E235" s="65"/>
      <c r="F235" s="65"/>
      <c r="G235" s="65"/>
    </row>
    <row r="236" spans="5:7" ht="24">
      <c r="E236" s="65"/>
      <c r="F236" s="65"/>
      <c r="G236" s="65"/>
    </row>
    <row r="237" spans="5:7" ht="24">
      <c r="E237" s="65"/>
      <c r="F237" s="65"/>
      <c r="G237" s="65"/>
    </row>
    <row r="238" spans="5:7" ht="24">
      <c r="E238" s="65"/>
      <c r="F238" s="65"/>
      <c r="G238" s="65"/>
    </row>
    <row r="239" spans="1:8" s="78" customFormat="1" ht="33" customHeight="1">
      <c r="A239" s="87" t="s">
        <v>347</v>
      </c>
      <c r="B239" s="87"/>
      <c r="C239" s="87"/>
      <c r="D239" s="87"/>
      <c r="E239" s="97" t="s">
        <v>92</v>
      </c>
      <c r="F239" s="96">
        <f>F240</f>
        <v>80000</v>
      </c>
      <c r="G239" s="97" t="s">
        <v>6</v>
      </c>
      <c r="H239" s="80"/>
    </row>
    <row r="240" spans="1:9" s="78" customFormat="1" ht="24.75" customHeight="1">
      <c r="A240" s="87" t="s">
        <v>213</v>
      </c>
      <c r="B240" s="87"/>
      <c r="C240" s="87"/>
      <c r="D240" s="87"/>
      <c r="E240" s="97" t="s">
        <v>92</v>
      </c>
      <c r="F240" s="96">
        <f>F241</f>
        <v>80000</v>
      </c>
      <c r="G240" s="97" t="s">
        <v>6</v>
      </c>
      <c r="H240" s="80"/>
      <c r="I240" s="98"/>
    </row>
    <row r="241" spans="1:7" s="62" customFormat="1" ht="22.5" customHeight="1">
      <c r="A241" s="94"/>
      <c r="B241" s="62" t="s">
        <v>348</v>
      </c>
      <c r="E241" s="64" t="s">
        <v>92</v>
      </c>
      <c r="F241" s="63">
        <f>F243</f>
        <v>80000</v>
      </c>
      <c r="G241" s="64" t="s">
        <v>6</v>
      </c>
    </row>
    <row r="242" spans="3:7" s="62" customFormat="1" ht="21.75" customHeight="1">
      <c r="C242" s="62" t="s">
        <v>52</v>
      </c>
      <c r="E242" s="64"/>
      <c r="G242" s="64"/>
    </row>
    <row r="243" spans="2:7" ht="22.5" customHeight="1">
      <c r="B243" s="62" t="s">
        <v>330</v>
      </c>
      <c r="C243" s="62"/>
      <c r="E243" s="64" t="s">
        <v>92</v>
      </c>
      <c r="F243" s="63">
        <f>F244+F251+F258</f>
        <v>80000</v>
      </c>
      <c r="G243" s="64" t="s">
        <v>6</v>
      </c>
    </row>
    <row r="244" spans="1:7" ht="24.75" customHeight="1">
      <c r="A244" s="62"/>
      <c r="B244" s="62"/>
      <c r="C244" s="62"/>
      <c r="D244" s="62" t="s">
        <v>604</v>
      </c>
      <c r="E244" s="64" t="s">
        <v>92</v>
      </c>
      <c r="F244" s="63">
        <v>40000</v>
      </c>
      <c r="G244" s="64" t="s">
        <v>6</v>
      </c>
    </row>
    <row r="245" spans="4:7" ht="24">
      <c r="D245" s="411" t="s">
        <v>675</v>
      </c>
      <c r="E245" s="411"/>
      <c r="F245" s="411"/>
      <c r="G245" s="411"/>
    </row>
    <row r="246" spans="1:7" s="62" customFormat="1" ht="24">
      <c r="A246" s="65"/>
      <c r="B246" s="411" t="s">
        <v>602</v>
      </c>
      <c r="C246" s="411"/>
      <c r="D246" s="411"/>
      <c r="E246" s="411"/>
      <c r="F246" s="411"/>
      <c r="G246" s="411"/>
    </row>
    <row r="247" spans="2:7" ht="24">
      <c r="B247" s="411" t="s">
        <v>603</v>
      </c>
      <c r="C247" s="411"/>
      <c r="D247" s="411"/>
      <c r="E247" s="411"/>
      <c r="F247" s="411"/>
      <c r="G247" s="411"/>
    </row>
    <row r="248" spans="4:7" ht="24">
      <c r="D248" s="411" t="s">
        <v>1219</v>
      </c>
      <c r="E248" s="411"/>
      <c r="F248" s="411"/>
      <c r="G248" s="411"/>
    </row>
    <row r="249" spans="2:7" ht="22.5" customHeight="1">
      <c r="B249" s="411" t="s">
        <v>679</v>
      </c>
      <c r="C249" s="411"/>
      <c r="D249" s="411"/>
      <c r="E249" s="411"/>
      <c r="F249" s="411"/>
      <c r="G249" s="411"/>
    </row>
    <row r="250" spans="2:7" ht="24">
      <c r="B250" s="411" t="s">
        <v>911</v>
      </c>
      <c r="C250" s="411"/>
      <c r="D250" s="411"/>
      <c r="E250" s="411"/>
      <c r="F250" s="411"/>
      <c r="G250" s="411"/>
    </row>
    <row r="251" spans="1:7" ht="30.75" customHeight="1">
      <c r="A251" s="62"/>
      <c r="B251" s="62"/>
      <c r="C251" s="62"/>
      <c r="D251" s="62" t="s">
        <v>605</v>
      </c>
      <c r="E251" s="64" t="s">
        <v>92</v>
      </c>
      <c r="F251" s="63">
        <v>20000</v>
      </c>
      <c r="G251" s="64" t="s">
        <v>6</v>
      </c>
    </row>
    <row r="252" spans="1:7" s="62" customFormat="1" ht="24">
      <c r="A252" s="65"/>
      <c r="B252" s="65"/>
      <c r="C252" s="65"/>
      <c r="D252" s="411" t="s">
        <v>676</v>
      </c>
      <c r="E252" s="411"/>
      <c r="F252" s="411"/>
      <c r="G252" s="411"/>
    </row>
    <row r="253" spans="1:7" s="62" customFormat="1" ht="24">
      <c r="A253" s="65"/>
      <c r="B253" s="411" t="s">
        <v>677</v>
      </c>
      <c r="C253" s="411"/>
      <c r="D253" s="411"/>
      <c r="E253" s="411"/>
      <c r="F253" s="411"/>
      <c r="G253" s="411"/>
    </row>
    <row r="254" spans="4:7" ht="24">
      <c r="D254" s="411" t="s">
        <v>912</v>
      </c>
      <c r="E254" s="411"/>
      <c r="F254" s="411"/>
      <c r="G254" s="411"/>
    </row>
    <row r="255" spans="2:7" ht="22.5" customHeight="1">
      <c r="B255" s="411" t="s">
        <v>678</v>
      </c>
      <c r="C255" s="411"/>
      <c r="D255" s="411"/>
      <c r="E255" s="411"/>
      <c r="F255" s="411"/>
      <c r="G255" s="411"/>
    </row>
    <row r="256" spans="2:7" ht="24">
      <c r="B256" s="411" t="s">
        <v>1258</v>
      </c>
      <c r="C256" s="411"/>
      <c r="D256" s="411"/>
      <c r="E256" s="411"/>
      <c r="F256" s="411"/>
      <c r="G256" s="411"/>
    </row>
    <row r="257" spans="4:7" ht="24">
      <c r="D257" s="62" t="s">
        <v>606</v>
      </c>
      <c r="E257" s="64"/>
      <c r="F257" s="65"/>
      <c r="G257" s="65"/>
    </row>
    <row r="258" spans="4:7" ht="27.75" customHeight="1">
      <c r="D258" s="62"/>
      <c r="E258" s="64" t="s">
        <v>92</v>
      </c>
      <c r="F258" s="63">
        <v>20000</v>
      </c>
      <c r="G258" s="64" t="s">
        <v>6</v>
      </c>
    </row>
    <row r="259" ht="24">
      <c r="D259" s="65" t="s">
        <v>607</v>
      </c>
    </row>
    <row r="260" ht="24">
      <c r="B260" s="65" t="s">
        <v>1221</v>
      </c>
    </row>
    <row r="261" spans="2:6" ht="24">
      <c r="B261" s="65" t="s">
        <v>608</v>
      </c>
      <c r="D261" s="91"/>
      <c r="E261" s="91"/>
      <c r="F261" s="91"/>
    </row>
    <row r="262" spans="2:6" ht="24">
      <c r="B262" s="91"/>
      <c r="C262" s="91"/>
      <c r="D262" s="91" t="s">
        <v>1220</v>
      </c>
      <c r="E262" s="91"/>
      <c r="F262" s="91"/>
    </row>
    <row r="263" spans="2:6" ht="24">
      <c r="B263" s="91" t="s">
        <v>609</v>
      </c>
      <c r="C263" s="91"/>
      <c r="D263" s="91"/>
      <c r="E263" s="91"/>
      <c r="F263" s="91"/>
    </row>
    <row r="264" spans="2:7" ht="24">
      <c r="B264" s="65" t="s">
        <v>1257</v>
      </c>
      <c r="E264" s="65"/>
      <c r="F264" s="65"/>
      <c r="G264" s="65"/>
    </row>
    <row r="265" spans="4:7" ht="27.75" customHeight="1">
      <c r="D265" s="62"/>
      <c r="E265" s="64"/>
      <c r="F265" s="63"/>
      <c r="G265" s="64"/>
    </row>
    <row r="269" spans="4:7" ht="24">
      <c r="D269" s="411"/>
      <c r="E269" s="411"/>
      <c r="F269" s="411"/>
      <c r="G269" s="411"/>
    </row>
    <row r="270" spans="2:7" ht="24">
      <c r="B270" s="411"/>
      <c r="C270" s="411"/>
      <c r="D270" s="411"/>
      <c r="E270" s="411"/>
      <c r="F270" s="411"/>
      <c r="G270" s="411"/>
    </row>
    <row r="271" spans="2:7" ht="24">
      <c r="B271" s="411"/>
      <c r="C271" s="411"/>
      <c r="D271" s="411"/>
      <c r="E271" s="411"/>
      <c r="F271" s="411"/>
      <c r="G271" s="411"/>
    </row>
    <row r="272" spans="5:7" ht="24">
      <c r="E272" s="65"/>
      <c r="F272" s="65"/>
      <c r="G272" s="65"/>
    </row>
    <row r="273" spans="5:7" ht="24">
      <c r="E273" s="65"/>
      <c r="F273" s="65"/>
      <c r="G273" s="65"/>
    </row>
    <row r="274" spans="5:7" ht="24">
      <c r="E274" s="65"/>
      <c r="F274" s="65"/>
      <c r="G274" s="65"/>
    </row>
    <row r="275" spans="5:7" ht="24">
      <c r="E275" s="65"/>
      <c r="F275" s="65"/>
      <c r="G275" s="65"/>
    </row>
    <row r="276" spans="5:7" ht="24">
      <c r="E276" s="65"/>
      <c r="F276" s="65"/>
      <c r="G276" s="65"/>
    </row>
    <row r="277" spans="5:7" ht="24">
      <c r="E277" s="65"/>
      <c r="F277" s="65"/>
      <c r="G277" s="65"/>
    </row>
    <row r="278" spans="5:7" ht="24">
      <c r="E278" s="65"/>
      <c r="F278" s="65"/>
      <c r="G278" s="65"/>
    </row>
    <row r="279" spans="5:7" ht="24">
      <c r="E279" s="65"/>
      <c r="F279" s="65"/>
      <c r="G279" s="65"/>
    </row>
    <row r="280" spans="5:7" ht="24">
      <c r="E280" s="65"/>
      <c r="F280" s="65"/>
      <c r="G280" s="65"/>
    </row>
    <row r="281" spans="5:7" ht="24">
      <c r="E281" s="65"/>
      <c r="F281" s="65"/>
      <c r="G281" s="65"/>
    </row>
    <row r="282" spans="5:7" ht="24">
      <c r="E282" s="65"/>
      <c r="F282" s="65"/>
      <c r="G282" s="65"/>
    </row>
    <row r="283" spans="5:7" ht="24">
      <c r="E283" s="65"/>
      <c r="F283" s="65"/>
      <c r="G283" s="65"/>
    </row>
    <row r="284" spans="5:7" ht="24">
      <c r="E284" s="65"/>
      <c r="F284" s="65"/>
      <c r="G284" s="65"/>
    </row>
    <row r="285" spans="5:7" ht="24">
      <c r="E285" s="65"/>
      <c r="F285" s="65"/>
      <c r="G285" s="65"/>
    </row>
    <row r="286" spans="5:7" ht="24">
      <c r="E286" s="65"/>
      <c r="F286" s="65"/>
      <c r="G286" s="65"/>
    </row>
    <row r="287" spans="4:5" ht="24">
      <c r="D287" s="62"/>
      <c r="E287" s="91"/>
    </row>
    <row r="288" spans="4:5" ht="24">
      <c r="D288" s="62"/>
      <c r="E288" s="91"/>
    </row>
    <row r="289" spans="4:5" ht="24">
      <c r="D289" s="62"/>
      <c r="E289" s="91"/>
    </row>
    <row r="290" spans="4:5" ht="24">
      <c r="D290" s="62"/>
      <c r="E290" s="91"/>
    </row>
    <row r="291" ht="24">
      <c r="E291" s="91"/>
    </row>
    <row r="292" spans="2:6" ht="24">
      <c r="B292" s="278"/>
      <c r="C292" s="278"/>
      <c r="E292" s="91"/>
      <c r="F292" s="63"/>
    </row>
    <row r="293" spans="2:5" ht="24">
      <c r="B293" s="236"/>
      <c r="C293" s="236"/>
      <c r="E293" s="91"/>
    </row>
    <row r="294" ht="24">
      <c r="E294" s="91"/>
    </row>
    <row r="295" ht="24">
      <c r="E295" s="91"/>
    </row>
    <row r="296" ht="24">
      <c r="E296" s="91"/>
    </row>
    <row r="297" spans="2:5" ht="24">
      <c r="B297" s="62"/>
      <c r="C297" s="62"/>
      <c r="D297" s="62"/>
      <c r="E297" s="91"/>
    </row>
    <row r="298" spans="2:5" ht="24">
      <c r="B298" s="62"/>
      <c r="C298" s="62"/>
      <c r="E298" s="91"/>
    </row>
    <row r="299" ht="24">
      <c r="E299" s="91"/>
    </row>
    <row r="300" ht="24">
      <c r="E300" s="91"/>
    </row>
    <row r="301" ht="24">
      <c r="E301" s="91"/>
    </row>
    <row r="302" ht="24">
      <c r="E302" s="91"/>
    </row>
    <row r="303" ht="24">
      <c r="E303" s="91"/>
    </row>
    <row r="304" ht="24">
      <c r="E304" s="91"/>
    </row>
    <row r="305" ht="24">
      <c r="E305" s="91"/>
    </row>
    <row r="306" ht="24">
      <c r="E306" s="91"/>
    </row>
    <row r="307" ht="24">
      <c r="E307" s="91"/>
    </row>
    <row r="308" ht="24">
      <c r="E308" s="91"/>
    </row>
    <row r="309" ht="24">
      <c r="E309" s="91"/>
    </row>
    <row r="310" ht="24">
      <c r="E310" s="91"/>
    </row>
    <row r="311" ht="24">
      <c r="E311" s="91"/>
    </row>
    <row r="312" ht="24">
      <c r="E312" s="91"/>
    </row>
    <row r="313" ht="24">
      <c r="E313" s="91"/>
    </row>
    <row r="314" ht="24">
      <c r="E314" s="91"/>
    </row>
    <row r="315" ht="24">
      <c r="E315" s="91"/>
    </row>
    <row r="316" spans="2:6" ht="24">
      <c r="B316" s="62"/>
      <c r="C316" s="62"/>
      <c r="D316" s="62"/>
      <c r="E316" s="91"/>
      <c r="F316" s="63"/>
    </row>
    <row r="317" spans="2:6" ht="24">
      <c r="B317" s="62"/>
      <c r="E317" s="91"/>
      <c r="F317" s="63"/>
    </row>
    <row r="318" ht="24">
      <c r="E318" s="91"/>
    </row>
    <row r="319" ht="24">
      <c r="E319" s="91"/>
    </row>
    <row r="320" ht="24">
      <c r="E320" s="91"/>
    </row>
    <row r="321" ht="24">
      <c r="E321" s="91"/>
    </row>
    <row r="322" spans="2:6" ht="24">
      <c r="B322" s="62"/>
      <c r="E322" s="91"/>
      <c r="F322" s="63"/>
    </row>
    <row r="323" spans="3:5" ht="24">
      <c r="C323" s="99"/>
      <c r="E323" s="91"/>
    </row>
    <row r="324" spans="3:5" ht="24">
      <c r="C324" s="99"/>
      <c r="E324" s="91"/>
    </row>
    <row r="325" spans="3:5" ht="24">
      <c r="C325" s="99"/>
      <c r="E325" s="91"/>
    </row>
    <row r="326" spans="3:5" ht="24">
      <c r="C326" s="99"/>
      <c r="E326" s="91"/>
    </row>
    <row r="327" spans="3:5" ht="24">
      <c r="C327" s="99"/>
      <c r="E327" s="91"/>
    </row>
    <row r="328" spans="3:5" ht="24">
      <c r="C328" s="99"/>
      <c r="E328" s="91"/>
    </row>
    <row r="329" spans="3:5" ht="24">
      <c r="C329" s="99"/>
      <c r="E329" s="91"/>
    </row>
    <row r="330" spans="3:5" ht="24">
      <c r="C330" s="99"/>
      <c r="E330" s="91"/>
    </row>
    <row r="331" spans="3:5" ht="24">
      <c r="C331" s="99"/>
      <c r="E331" s="91"/>
    </row>
    <row r="332" spans="3:5" ht="24">
      <c r="C332" s="99"/>
      <c r="E332" s="91"/>
    </row>
    <row r="333" spans="3:5" ht="24">
      <c r="C333" s="99"/>
      <c r="E333" s="91"/>
    </row>
    <row r="334" spans="3:5" ht="24">
      <c r="C334" s="99"/>
      <c r="E334" s="91"/>
    </row>
    <row r="335" spans="2:5" ht="24">
      <c r="B335" s="62"/>
      <c r="E335" s="91"/>
    </row>
    <row r="336" spans="2:6" ht="24">
      <c r="B336" s="62"/>
      <c r="E336" s="91"/>
      <c r="F336" s="63"/>
    </row>
    <row r="337" spans="2:5" ht="24">
      <c r="B337" s="62"/>
      <c r="E337" s="91"/>
    </row>
    <row r="338" spans="2:5" ht="24">
      <c r="B338" s="62"/>
      <c r="E338" s="91"/>
    </row>
    <row r="339" spans="2:5" ht="24">
      <c r="B339" s="62"/>
      <c r="E339" s="91"/>
    </row>
    <row r="340" spans="2:5" ht="24">
      <c r="B340" s="62"/>
      <c r="E340" s="91"/>
    </row>
    <row r="341" spans="2:5" ht="24">
      <c r="B341" s="62"/>
      <c r="E341" s="91"/>
    </row>
    <row r="342" ht="24">
      <c r="E342" s="91"/>
    </row>
    <row r="343" ht="24">
      <c r="E343" s="91"/>
    </row>
    <row r="344" spans="2:5" ht="24">
      <c r="B344" s="62"/>
      <c r="E344" s="91"/>
    </row>
    <row r="345" ht="24">
      <c r="E345" s="91"/>
    </row>
    <row r="346" spans="2:6" ht="24">
      <c r="B346" s="62"/>
      <c r="E346" s="91"/>
      <c r="F346" s="63"/>
    </row>
    <row r="347" ht="24">
      <c r="E347" s="91"/>
    </row>
    <row r="348" ht="24">
      <c r="E348" s="91"/>
    </row>
    <row r="349" ht="24">
      <c r="E349" s="91"/>
    </row>
    <row r="350" spans="5:6" ht="24">
      <c r="E350" s="91"/>
      <c r="F350" s="63"/>
    </row>
    <row r="351" ht="24">
      <c r="E351" s="91"/>
    </row>
    <row r="352" ht="24">
      <c r="E352" s="91"/>
    </row>
    <row r="353" ht="24">
      <c r="E353" s="91"/>
    </row>
    <row r="354" ht="24">
      <c r="E354" s="91"/>
    </row>
    <row r="355" ht="24">
      <c r="E355" s="91"/>
    </row>
    <row r="356" ht="24">
      <c r="E356" s="91"/>
    </row>
    <row r="357" ht="24">
      <c r="E357" s="91"/>
    </row>
    <row r="358" spans="4:6" ht="24">
      <c r="D358" s="62"/>
      <c r="E358" s="242"/>
      <c r="F358" s="63"/>
    </row>
    <row r="359" spans="4:6" ht="24">
      <c r="D359" s="62"/>
      <c r="E359" s="242"/>
      <c r="F359" s="63"/>
    </row>
    <row r="360" spans="4:6" ht="25.5">
      <c r="D360" s="62"/>
      <c r="E360" s="242"/>
      <c r="F360" s="279"/>
    </row>
    <row r="361" ht="24">
      <c r="E361" s="91"/>
    </row>
    <row r="362" ht="24">
      <c r="E362" s="91"/>
    </row>
    <row r="363" ht="24">
      <c r="E363" s="91"/>
    </row>
    <row r="364" spans="5:7" ht="24">
      <c r="E364" s="65"/>
      <c r="F364" s="65"/>
      <c r="G364" s="65"/>
    </row>
    <row r="365" spans="5:7" ht="24">
      <c r="E365" s="65"/>
      <c r="F365" s="65"/>
      <c r="G365" s="65"/>
    </row>
    <row r="366" spans="5:7" ht="24">
      <c r="E366" s="65"/>
      <c r="F366" s="65"/>
      <c r="G366" s="65"/>
    </row>
    <row r="367" spans="5:7" ht="24">
      <c r="E367" s="65"/>
      <c r="F367" s="65"/>
      <c r="G367" s="65"/>
    </row>
    <row r="368" spans="5:7" ht="24">
      <c r="E368" s="65"/>
      <c r="F368" s="65"/>
      <c r="G368" s="65"/>
    </row>
    <row r="369" spans="5:7" ht="24">
      <c r="E369" s="65"/>
      <c r="F369" s="65"/>
      <c r="G369" s="65"/>
    </row>
    <row r="370" spans="5:7" ht="24">
      <c r="E370" s="65"/>
      <c r="F370" s="65"/>
      <c r="G370" s="65"/>
    </row>
    <row r="371" spans="5:7" ht="24">
      <c r="E371" s="65"/>
      <c r="F371" s="65"/>
      <c r="G371" s="65"/>
    </row>
  </sheetData>
  <sheetProtection/>
  <mergeCells count="52">
    <mergeCell ref="B47:G47"/>
    <mergeCell ref="B48:G48"/>
    <mergeCell ref="B38:G38"/>
    <mergeCell ref="B39:G39"/>
    <mergeCell ref="B40:G40"/>
    <mergeCell ref="B41:G41"/>
    <mergeCell ref="B42:G42"/>
    <mergeCell ref="D19:G19"/>
    <mergeCell ref="D35:G35"/>
    <mergeCell ref="B36:G36"/>
    <mergeCell ref="B44:G44"/>
    <mergeCell ref="B45:G45"/>
    <mergeCell ref="D46:G46"/>
    <mergeCell ref="B37:G37"/>
    <mergeCell ref="B43:G43"/>
    <mergeCell ref="A5:G5"/>
    <mergeCell ref="A1:G1"/>
    <mergeCell ref="A2:G2"/>
    <mergeCell ref="A3:G3"/>
    <mergeCell ref="A4:G4"/>
    <mergeCell ref="D10:G10"/>
    <mergeCell ref="D95:G95"/>
    <mergeCell ref="B53:G53"/>
    <mergeCell ref="B54:G54"/>
    <mergeCell ref="B52:G52"/>
    <mergeCell ref="D51:G51"/>
    <mergeCell ref="D89:G89"/>
    <mergeCell ref="D93:G93"/>
    <mergeCell ref="B253:G253"/>
    <mergeCell ref="D245:G245"/>
    <mergeCell ref="B271:G271"/>
    <mergeCell ref="D254:G254"/>
    <mergeCell ref="B255:G255"/>
    <mergeCell ref="B256:G256"/>
    <mergeCell ref="B270:G270"/>
    <mergeCell ref="D269:G269"/>
    <mergeCell ref="B249:G249"/>
    <mergeCell ref="B246:G246"/>
    <mergeCell ref="D231:G231"/>
    <mergeCell ref="B226:G226"/>
    <mergeCell ref="B227:G227"/>
    <mergeCell ref="B96:G96"/>
    <mergeCell ref="B97:G97"/>
    <mergeCell ref="D99:G99"/>
    <mergeCell ref="D102:G102"/>
    <mergeCell ref="D225:G225"/>
    <mergeCell ref="D252:G252"/>
    <mergeCell ref="B247:G247"/>
    <mergeCell ref="D248:G248"/>
    <mergeCell ref="B250:G250"/>
    <mergeCell ref="B232:G232"/>
    <mergeCell ref="B233:G233"/>
  </mergeCells>
  <printOptions/>
  <pageMargins left="1.1354166666666667" right="0.35433070866141736" top="0.984251968503937" bottom="0.8267716535433072" header="0.5118110236220472" footer="0.5118110236220472"/>
  <pageSetup firstPageNumber="65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U312"/>
  <sheetViews>
    <sheetView view="pageLayout" zoomScale="110" zoomScaleSheetLayoutView="115" zoomScalePageLayoutView="110" workbookViewId="0" topLeftCell="A52">
      <selection activeCell="I57" sqref="I57"/>
    </sheetView>
  </sheetViews>
  <sheetFormatPr defaultColWidth="9.140625" defaultRowHeight="12.75"/>
  <cols>
    <col min="1" max="1" width="3.00390625" style="65" customWidth="1"/>
    <col min="2" max="2" width="3.140625" style="65" customWidth="1"/>
    <col min="3" max="3" width="4.140625" style="65" customWidth="1"/>
    <col min="4" max="4" width="50.8515625" style="65" customWidth="1"/>
    <col min="5" max="5" width="7.7109375" style="67" customWidth="1"/>
    <col min="6" max="6" width="12.57421875" style="261" customWidth="1"/>
    <col min="7" max="7" width="5.7109375" style="91" customWidth="1"/>
    <col min="8" max="8" width="7.7109375" style="65" customWidth="1"/>
    <col min="9" max="9" width="16.8515625" style="65" customWidth="1"/>
    <col min="10" max="10" width="17.00390625" style="65" customWidth="1"/>
    <col min="11" max="16384" width="9.140625" style="65" customWidth="1"/>
  </cols>
  <sheetData>
    <row r="1" spans="1:7" ht="26.25">
      <c r="A1" s="422" t="s">
        <v>824</v>
      </c>
      <c r="B1" s="423"/>
      <c r="C1" s="423"/>
      <c r="D1" s="423"/>
      <c r="E1" s="423"/>
      <c r="F1" s="423"/>
      <c r="G1" s="423"/>
    </row>
    <row r="2" spans="1:7" ht="26.25">
      <c r="A2" s="422" t="s">
        <v>121</v>
      </c>
      <c r="B2" s="423"/>
      <c r="C2" s="423"/>
      <c r="D2" s="423"/>
      <c r="E2" s="423"/>
      <c r="F2" s="423"/>
      <c r="G2" s="423"/>
    </row>
    <row r="3" spans="1:7" ht="26.25">
      <c r="A3" s="422" t="s">
        <v>122</v>
      </c>
      <c r="B3" s="423"/>
      <c r="C3" s="423"/>
      <c r="D3" s="423"/>
      <c r="E3" s="423"/>
      <c r="F3" s="423"/>
      <c r="G3" s="423"/>
    </row>
    <row r="4" spans="1:7" ht="26.25">
      <c r="A4" s="422" t="s">
        <v>152</v>
      </c>
      <c r="B4" s="423"/>
      <c r="C4" s="423"/>
      <c r="D4" s="423"/>
      <c r="E4" s="423"/>
      <c r="F4" s="423"/>
      <c r="G4" s="423"/>
    </row>
    <row r="5" spans="1:7" ht="26.25" customHeight="1">
      <c r="A5" s="433" t="s">
        <v>350</v>
      </c>
      <c r="B5" s="441"/>
      <c r="C5" s="441"/>
      <c r="D5" s="441"/>
      <c r="E5" s="441"/>
      <c r="F5" s="441"/>
      <c r="G5" s="441"/>
    </row>
    <row r="6" spans="1:9" s="81" customFormat="1" ht="22.5" customHeight="1">
      <c r="A6" s="239" t="s">
        <v>351</v>
      </c>
      <c r="B6" s="308"/>
      <c r="C6" s="308"/>
      <c r="D6" s="308"/>
      <c r="E6" s="306" t="s">
        <v>92</v>
      </c>
      <c r="F6" s="307">
        <f>F7+F24+F97</f>
        <v>4678530</v>
      </c>
      <c r="G6" s="306" t="s">
        <v>6</v>
      </c>
      <c r="H6" s="235"/>
      <c r="I6" s="98"/>
    </row>
    <row r="7" spans="1:9" s="78" customFormat="1" ht="22.5" customHeight="1">
      <c r="A7" s="78" t="s">
        <v>0</v>
      </c>
      <c r="E7" s="80" t="s">
        <v>92</v>
      </c>
      <c r="F7" s="260">
        <f>F8</f>
        <v>1339740</v>
      </c>
      <c r="G7" s="80" t="s">
        <v>6</v>
      </c>
      <c r="H7" s="80"/>
      <c r="I7" s="98">
        <f>F7</f>
        <v>1339740</v>
      </c>
    </row>
    <row r="8" spans="2:7" s="62" customFormat="1" ht="22.5" customHeight="1">
      <c r="B8" s="62" t="s">
        <v>265</v>
      </c>
      <c r="E8" s="64" t="s">
        <v>92</v>
      </c>
      <c r="F8" s="231">
        <f>F9+F12+F15+F18+F21</f>
        <v>1339740</v>
      </c>
      <c r="G8" s="64" t="s">
        <v>6</v>
      </c>
    </row>
    <row r="9" spans="3:9" s="62" customFormat="1" ht="22.5" customHeight="1">
      <c r="C9" s="62" t="s">
        <v>266</v>
      </c>
      <c r="E9" s="64" t="s">
        <v>92</v>
      </c>
      <c r="F9" s="231">
        <v>941280</v>
      </c>
      <c r="G9" s="64" t="s">
        <v>6</v>
      </c>
      <c r="I9" s="75"/>
    </row>
    <row r="10" spans="4:7" ht="25.5" customHeight="1">
      <c r="D10" s="411" t="s">
        <v>972</v>
      </c>
      <c r="E10" s="411"/>
      <c r="F10" s="411"/>
      <c r="G10" s="411"/>
    </row>
    <row r="11" spans="2:7" ht="24" customHeight="1">
      <c r="B11" s="442" t="s">
        <v>973</v>
      </c>
      <c r="C11" s="442"/>
      <c r="D11" s="442"/>
      <c r="E11" s="442"/>
      <c r="F11" s="442"/>
      <c r="G11" s="442"/>
    </row>
    <row r="12" spans="3:7" ht="24.75" customHeight="1">
      <c r="C12" s="62" t="s">
        <v>352</v>
      </c>
      <c r="E12" s="64" t="s">
        <v>92</v>
      </c>
      <c r="F12" s="231">
        <v>24000</v>
      </c>
      <c r="G12" s="64" t="s">
        <v>6</v>
      </c>
    </row>
    <row r="13" spans="4:7" ht="21.75" customHeight="1">
      <c r="D13" s="314" t="s">
        <v>976</v>
      </c>
      <c r="G13" s="67"/>
    </row>
    <row r="14" spans="2:7" ht="19.5" customHeight="1">
      <c r="B14" s="314" t="s">
        <v>218</v>
      </c>
      <c r="G14" s="67"/>
    </row>
    <row r="15" spans="3:7" ht="23.25" customHeight="1">
      <c r="C15" s="62" t="s">
        <v>353</v>
      </c>
      <c r="D15" s="62"/>
      <c r="E15" s="64" t="s">
        <v>92</v>
      </c>
      <c r="F15" s="231">
        <v>60000</v>
      </c>
      <c r="G15" s="64" t="s">
        <v>6</v>
      </c>
    </row>
    <row r="16" spans="3:7" ht="22.5" customHeight="1">
      <c r="C16" s="62"/>
      <c r="D16" s="65" t="s">
        <v>974</v>
      </c>
      <c r="E16" s="64"/>
      <c r="G16" s="242"/>
    </row>
    <row r="17" spans="2:7" ht="21.75" customHeight="1">
      <c r="B17" s="65" t="s">
        <v>975</v>
      </c>
      <c r="C17" s="62"/>
      <c r="E17" s="64"/>
      <c r="G17" s="242"/>
    </row>
    <row r="18" spans="3:7" s="62" customFormat="1" ht="24" customHeight="1">
      <c r="C18" s="62" t="s">
        <v>323</v>
      </c>
      <c r="E18" s="64" t="s">
        <v>92</v>
      </c>
      <c r="F18" s="231">
        <v>268440</v>
      </c>
      <c r="G18" s="64" t="s">
        <v>6</v>
      </c>
    </row>
    <row r="19" spans="4:7" ht="22.5" customHeight="1">
      <c r="D19" s="411" t="s">
        <v>977</v>
      </c>
      <c r="E19" s="411"/>
      <c r="F19" s="411"/>
      <c r="G19" s="411"/>
    </row>
    <row r="20" spans="2:7" ht="19.5" customHeight="1">
      <c r="B20" s="411" t="s">
        <v>218</v>
      </c>
      <c r="C20" s="411"/>
      <c r="D20" s="411"/>
      <c r="E20" s="411"/>
      <c r="F20" s="411"/>
      <c r="G20" s="411"/>
    </row>
    <row r="21" spans="3:9" ht="24">
      <c r="C21" s="62" t="s">
        <v>596</v>
      </c>
      <c r="E21" s="64" t="s">
        <v>92</v>
      </c>
      <c r="F21" s="63">
        <v>46020</v>
      </c>
      <c r="G21" s="64" t="s">
        <v>6</v>
      </c>
      <c r="H21" s="75"/>
      <c r="I21" s="66"/>
    </row>
    <row r="22" spans="4:9" ht="21" customHeight="1">
      <c r="D22" s="65" t="s">
        <v>978</v>
      </c>
      <c r="E22" s="91"/>
      <c r="F22" s="66"/>
      <c r="H22" s="75"/>
      <c r="I22" s="66"/>
    </row>
    <row r="23" spans="2:9" ht="21.75" customHeight="1">
      <c r="B23" s="65" t="s">
        <v>218</v>
      </c>
      <c r="E23" s="91"/>
      <c r="F23" s="66"/>
      <c r="H23" s="75"/>
      <c r="I23" s="66"/>
    </row>
    <row r="24" spans="1:9" s="78" customFormat="1" ht="26.25" customHeight="1">
      <c r="A24" s="87" t="s">
        <v>65</v>
      </c>
      <c r="B24" s="87"/>
      <c r="C24" s="87"/>
      <c r="D24" s="87"/>
      <c r="E24" s="80" t="s">
        <v>92</v>
      </c>
      <c r="F24" s="260">
        <f>F25+F51+F69</f>
        <v>755000</v>
      </c>
      <c r="G24" s="80" t="s">
        <v>6</v>
      </c>
      <c r="H24" s="98"/>
      <c r="I24" s="98">
        <f>F24</f>
        <v>755000</v>
      </c>
    </row>
    <row r="25" spans="1:7" s="62" customFormat="1" ht="24.75" customHeight="1">
      <c r="A25" s="59"/>
      <c r="B25" s="62" t="s">
        <v>22</v>
      </c>
      <c r="C25" s="59"/>
      <c r="D25" s="59"/>
      <c r="E25" s="64" t="s">
        <v>92</v>
      </c>
      <c r="F25" s="231">
        <f>F26+F28+F31+F33+F36</f>
        <v>115000</v>
      </c>
      <c r="G25" s="64" t="s">
        <v>6</v>
      </c>
    </row>
    <row r="26" spans="3:9" s="62" customFormat="1" ht="24" customHeight="1">
      <c r="C26" s="62" t="s">
        <v>534</v>
      </c>
      <c r="E26" s="64" t="s">
        <v>92</v>
      </c>
      <c r="F26" s="63">
        <v>20000</v>
      </c>
      <c r="G26" s="64" t="s">
        <v>6</v>
      </c>
      <c r="H26" s="75"/>
      <c r="I26" s="63"/>
    </row>
    <row r="27" spans="4:9" ht="24" customHeight="1">
      <c r="D27" s="65" t="s">
        <v>67</v>
      </c>
      <c r="E27" s="91"/>
      <c r="F27" s="66"/>
      <c r="H27" s="75"/>
      <c r="I27" s="66"/>
    </row>
    <row r="28" spans="3:7" s="62" customFormat="1" ht="27.75" customHeight="1">
      <c r="C28" s="62" t="s">
        <v>341</v>
      </c>
      <c r="E28" s="64" t="s">
        <v>92</v>
      </c>
      <c r="F28" s="231">
        <v>10000</v>
      </c>
      <c r="G28" s="64" t="s">
        <v>6</v>
      </c>
    </row>
    <row r="29" ht="22.5" customHeight="1">
      <c r="D29" s="65" t="s">
        <v>468</v>
      </c>
    </row>
    <row r="30" ht="23.25" customHeight="1">
      <c r="B30" s="65" t="s">
        <v>427</v>
      </c>
    </row>
    <row r="31" spans="3:7" s="62" customFormat="1" ht="24" customHeight="1">
      <c r="C31" s="62" t="s">
        <v>342</v>
      </c>
      <c r="E31" s="64" t="s">
        <v>92</v>
      </c>
      <c r="F31" s="231">
        <v>60000</v>
      </c>
      <c r="G31" s="64" t="s">
        <v>6</v>
      </c>
    </row>
    <row r="32" ht="22.5" customHeight="1">
      <c r="D32" s="65" t="s">
        <v>469</v>
      </c>
    </row>
    <row r="33" spans="3:7" s="62" customFormat="1" ht="29.25" customHeight="1">
      <c r="C33" s="62" t="s">
        <v>535</v>
      </c>
      <c r="E33" s="64" t="s">
        <v>92</v>
      </c>
      <c r="F33" s="231">
        <v>15000</v>
      </c>
      <c r="G33" s="64" t="s">
        <v>6</v>
      </c>
    </row>
    <row r="34" ht="24">
      <c r="D34" s="65" t="s">
        <v>72</v>
      </c>
    </row>
    <row r="35" spans="3:7" s="62" customFormat="1" ht="26.25" customHeight="1">
      <c r="C35" s="70" t="s">
        <v>86</v>
      </c>
      <c r="E35" s="64"/>
      <c r="F35" s="231"/>
      <c r="G35" s="242"/>
    </row>
    <row r="36" spans="2:7" s="62" customFormat="1" ht="23.25">
      <c r="B36" s="62" t="s">
        <v>114</v>
      </c>
      <c r="C36" s="70"/>
      <c r="E36" s="64" t="s">
        <v>92</v>
      </c>
      <c r="F36" s="231">
        <v>10000</v>
      </c>
      <c r="G36" s="64" t="s">
        <v>6</v>
      </c>
    </row>
    <row r="37" spans="1:9" s="62" customFormat="1" ht="24">
      <c r="A37" s="298"/>
      <c r="B37" s="298"/>
      <c r="C37" s="298"/>
      <c r="D37" s="409" t="s">
        <v>771</v>
      </c>
      <c r="E37" s="409"/>
      <c r="F37" s="409"/>
      <c r="G37" s="409"/>
      <c r="I37" s="63"/>
    </row>
    <row r="38" spans="1:9" ht="24">
      <c r="A38" s="384"/>
      <c r="B38" s="407" t="s">
        <v>390</v>
      </c>
      <c r="C38" s="407"/>
      <c r="D38" s="407"/>
      <c r="E38" s="407"/>
      <c r="F38" s="407"/>
      <c r="G38" s="407"/>
      <c r="I38" s="66"/>
    </row>
    <row r="39" spans="1:9" ht="24">
      <c r="A39" s="384"/>
      <c r="B39" s="407" t="s">
        <v>391</v>
      </c>
      <c r="C39" s="407"/>
      <c r="D39" s="407"/>
      <c r="E39" s="407"/>
      <c r="F39" s="407"/>
      <c r="G39" s="407"/>
      <c r="I39" s="66"/>
    </row>
    <row r="40" spans="1:9" ht="24">
      <c r="A40" s="384"/>
      <c r="B40" s="407" t="s">
        <v>392</v>
      </c>
      <c r="C40" s="407"/>
      <c r="D40" s="407"/>
      <c r="E40" s="407"/>
      <c r="F40" s="407"/>
      <c r="G40" s="407"/>
      <c r="I40" s="66"/>
    </row>
    <row r="41" spans="1:9" ht="24">
      <c r="A41" s="384"/>
      <c r="B41" s="407" t="s">
        <v>393</v>
      </c>
      <c r="C41" s="407"/>
      <c r="D41" s="407"/>
      <c r="E41" s="407"/>
      <c r="F41" s="407"/>
      <c r="G41" s="407"/>
      <c r="I41" s="66"/>
    </row>
    <row r="42" spans="1:9" ht="24">
      <c r="A42" s="384"/>
      <c r="B42" s="407" t="s">
        <v>394</v>
      </c>
      <c r="C42" s="407"/>
      <c r="D42" s="407"/>
      <c r="E42" s="407"/>
      <c r="F42" s="407"/>
      <c r="G42" s="407"/>
      <c r="I42" s="66"/>
    </row>
    <row r="43" spans="1:9" ht="24">
      <c r="A43" s="384"/>
      <c r="B43" s="407" t="s">
        <v>756</v>
      </c>
      <c r="C43" s="407"/>
      <c r="D43" s="407"/>
      <c r="E43" s="407"/>
      <c r="F43" s="407"/>
      <c r="G43" s="407"/>
      <c r="I43" s="66"/>
    </row>
    <row r="44" spans="1:9" ht="24">
      <c r="A44" s="384"/>
      <c r="B44" s="407" t="s">
        <v>776</v>
      </c>
      <c r="C44" s="407"/>
      <c r="D44" s="407"/>
      <c r="E44" s="407"/>
      <c r="F44" s="407"/>
      <c r="G44" s="407"/>
      <c r="I44" s="66"/>
    </row>
    <row r="45" spans="1:9" ht="24">
      <c r="A45" s="384"/>
      <c r="B45" s="408" t="s">
        <v>777</v>
      </c>
      <c r="C45" s="408"/>
      <c r="D45" s="408"/>
      <c r="E45" s="408"/>
      <c r="F45" s="408"/>
      <c r="G45" s="408"/>
      <c r="I45" s="66"/>
    </row>
    <row r="46" spans="1:9" ht="24">
      <c r="A46" s="384"/>
      <c r="B46" s="407" t="s">
        <v>1291</v>
      </c>
      <c r="C46" s="407"/>
      <c r="D46" s="407"/>
      <c r="E46" s="407"/>
      <c r="F46" s="407"/>
      <c r="G46" s="407"/>
      <c r="I46" s="66"/>
    </row>
    <row r="47" spans="1:9" ht="24">
      <c r="A47" s="384"/>
      <c r="B47" s="407" t="s">
        <v>395</v>
      </c>
      <c r="C47" s="407"/>
      <c r="D47" s="407"/>
      <c r="E47" s="407"/>
      <c r="F47" s="407"/>
      <c r="G47" s="407"/>
      <c r="I47" s="66"/>
    </row>
    <row r="48" spans="1:9" s="78" customFormat="1" ht="24">
      <c r="A48" s="291"/>
      <c r="B48" s="291"/>
      <c r="C48" s="291"/>
      <c r="D48" s="406" t="s">
        <v>781</v>
      </c>
      <c r="E48" s="406"/>
      <c r="F48" s="406"/>
      <c r="G48" s="406"/>
      <c r="H48" s="98"/>
      <c r="I48" s="79"/>
    </row>
    <row r="49" spans="1:9" s="81" customFormat="1" ht="24">
      <c r="A49" s="383"/>
      <c r="B49" s="406" t="s">
        <v>782</v>
      </c>
      <c r="C49" s="406"/>
      <c r="D49" s="406"/>
      <c r="E49" s="406"/>
      <c r="F49" s="406"/>
      <c r="G49" s="406"/>
      <c r="H49" s="98"/>
      <c r="I49" s="82"/>
    </row>
    <row r="50" spans="1:9" s="81" customFormat="1" ht="24">
      <c r="A50" s="383"/>
      <c r="B50" s="406" t="s">
        <v>779</v>
      </c>
      <c r="C50" s="406"/>
      <c r="D50" s="406"/>
      <c r="E50" s="406"/>
      <c r="F50" s="406"/>
      <c r="G50" s="406"/>
      <c r="H50" s="235"/>
      <c r="I50" s="82"/>
    </row>
    <row r="51" spans="2:7" s="62" customFormat="1" ht="33.75" customHeight="1">
      <c r="B51" s="59" t="s">
        <v>24</v>
      </c>
      <c r="D51" s="59"/>
      <c r="E51" s="64" t="s">
        <v>92</v>
      </c>
      <c r="F51" s="231">
        <f>F52+F58+F65</f>
        <v>280000</v>
      </c>
      <c r="G51" s="64" t="s">
        <v>6</v>
      </c>
    </row>
    <row r="52" spans="3:7" s="62" customFormat="1" ht="29.25" customHeight="1">
      <c r="C52" s="68" t="s">
        <v>300</v>
      </c>
      <c r="D52" s="59"/>
      <c r="E52" s="64" t="s">
        <v>92</v>
      </c>
      <c r="F52" s="231">
        <v>200000</v>
      </c>
      <c r="G52" s="64" t="s">
        <v>6</v>
      </c>
    </row>
    <row r="53" ht="24">
      <c r="D53" s="100" t="s">
        <v>355</v>
      </c>
    </row>
    <row r="54" spans="2:4" ht="24">
      <c r="B54" s="73" t="s">
        <v>356</v>
      </c>
      <c r="D54" s="58"/>
    </row>
    <row r="55" spans="2:4" ht="24">
      <c r="B55" s="65" t="s">
        <v>726</v>
      </c>
      <c r="D55" s="58"/>
    </row>
    <row r="56" spans="2:4" ht="24">
      <c r="B56" s="65" t="s">
        <v>725</v>
      </c>
      <c r="D56" s="58"/>
    </row>
    <row r="57" ht="27.75" customHeight="1">
      <c r="C57" s="68" t="s">
        <v>93</v>
      </c>
    </row>
    <row r="58" spans="2:7" s="62" customFormat="1" ht="23.25">
      <c r="B58" s="62" t="s">
        <v>25</v>
      </c>
      <c r="E58" s="64" t="s">
        <v>92</v>
      </c>
      <c r="F58" s="231">
        <f>SUM(F59:F64)</f>
        <v>30000</v>
      </c>
      <c r="G58" s="64" t="s">
        <v>6</v>
      </c>
    </row>
    <row r="59" spans="4:7" ht="24">
      <c r="D59" s="62" t="s">
        <v>118</v>
      </c>
      <c r="E59" s="64" t="s">
        <v>92</v>
      </c>
      <c r="F59" s="231">
        <v>30000</v>
      </c>
      <c r="G59" s="64" t="s">
        <v>6</v>
      </c>
    </row>
    <row r="60" spans="4:7" ht="24">
      <c r="D60" s="65" t="s">
        <v>727</v>
      </c>
      <c r="E60" s="64"/>
      <c r="F60" s="231"/>
      <c r="G60" s="64"/>
    </row>
    <row r="61" spans="2:7" ht="24">
      <c r="B61" s="73" t="s">
        <v>728</v>
      </c>
      <c r="D61" s="62"/>
      <c r="E61" s="64"/>
      <c r="F61" s="231"/>
      <c r="G61" s="64"/>
    </row>
    <row r="62" spans="2:7" ht="29.25" customHeight="1">
      <c r="B62" s="65" t="s">
        <v>470</v>
      </c>
      <c r="D62" s="62"/>
      <c r="E62" s="64"/>
      <c r="F62" s="231"/>
      <c r="G62" s="64"/>
    </row>
    <row r="63" spans="2:7" ht="24">
      <c r="B63" s="65" t="s">
        <v>746</v>
      </c>
      <c r="D63" s="62"/>
      <c r="E63" s="64"/>
      <c r="F63" s="231"/>
      <c r="G63" s="64"/>
    </row>
    <row r="64" spans="4:7" ht="12.75" customHeight="1">
      <c r="D64" s="62"/>
      <c r="E64" s="64"/>
      <c r="F64" s="231"/>
      <c r="G64" s="64"/>
    </row>
    <row r="65" spans="1:7" s="62" customFormat="1" ht="23.25">
      <c r="A65" s="1"/>
      <c r="B65"/>
      <c r="C65" s="68" t="s">
        <v>276</v>
      </c>
      <c r="E65" s="64" t="s">
        <v>92</v>
      </c>
      <c r="F65" s="231">
        <v>50000</v>
      </c>
      <c r="G65" s="64" t="s">
        <v>6</v>
      </c>
    </row>
    <row r="66" ht="24">
      <c r="D66" s="65" t="s">
        <v>471</v>
      </c>
    </row>
    <row r="67" ht="24">
      <c r="B67" s="65" t="s">
        <v>465</v>
      </c>
    </row>
    <row r="68" ht="24">
      <c r="B68" s="65" t="s">
        <v>589</v>
      </c>
    </row>
    <row r="69" spans="2:8" s="59" customFormat="1" ht="24.75" customHeight="1">
      <c r="B69" s="62" t="s">
        <v>303</v>
      </c>
      <c r="C69" s="62"/>
      <c r="D69" s="62"/>
      <c r="E69" s="64" t="s">
        <v>92</v>
      </c>
      <c r="F69" s="231">
        <f>F70+F73+F75+F77+F80+F82+F84+F87+F89</f>
        <v>360000</v>
      </c>
      <c r="G69" s="64" t="s">
        <v>6</v>
      </c>
      <c r="H69" s="84"/>
    </row>
    <row r="70" spans="3:7" s="62" customFormat="1" ht="23.25">
      <c r="C70" s="62" t="s">
        <v>304</v>
      </c>
      <c r="E70" s="64" t="s">
        <v>92</v>
      </c>
      <c r="F70" s="231">
        <v>40000</v>
      </c>
      <c r="G70" s="64" t="s">
        <v>6</v>
      </c>
    </row>
    <row r="71" spans="4:9" ht="24">
      <c r="D71" s="65" t="s">
        <v>472</v>
      </c>
      <c r="G71" s="67"/>
      <c r="I71" s="76"/>
    </row>
    <row r="72" spans="2:9" ht="27.75" customHeight="1">
      <c r="B72" s="314" t="s">
        <v>473</v>
      </c>
      <c r="G72" s="67"/>
      <c r="I72" s="76"/>
    </row>
    <row r="73" spans="3:7" s="62" customFormat="1" ht="23.25">
      <c r="C73" s="62" t="s">
        <v>28</v>
      </c>
      <c r="E73" s="64" t="s">
        <v>92</v>
      </c>
      <c r="F73" s="231">
        <v>50000</v>
      </c>
      <c r="G73" s="64" t="s">
        <v>6</v>
      </c>
    </row>
    <row r="74" spans="4:7" ht="24">
      <c r="D74" s="65" t="s">
        <v>112</v>
      </c>
      <c r="G74" s="67"/>
    </row>
    <row r="75" spans="3:8" s="78" customFormat="1" ht="27" customHeight="1">
      <c r="C75" s="78" t="s">
        <v>332</v>
      </c>
      <c r="E75" s="80" t="s">
        <v>92</v>
      </c>
      <c r="F75" s="79">
        <v>5000</v>
      </c>
      <c r="G75" s="80" t="s">
        <v>6</v>
      </c>
      <c r="H75" s="80"/>
    </row>
    <row r="76" spans="4:8" s="81" customFormat="1" ht="27" customHeight="1">
      <c r="D76" s="81" t="s">
        <v>537</v>
      </c>
      <c r="E76" s="83"/>
      <c r="F76" s="82"/>
      <c r="G76" s="240"/>
      <c r="H76" s="83"/>
    </row>
    <row r="77" spans="3:10" s="62" customFormat="1" ht="23.25">
      <c r="C77" s="62" t="s">
        <v>536</v>
      </c>
      <c r="E77" s="64" t="s">
        <v>92</v>
      </c>
      <c r="F77" s="231">
        <v>100000</v>
      </c>
      <c r="G77" s="64" t="s">
        <v>6</v>
      </c>
      <c r="I77" s="63"/>
      <c r="J77" s="64"/>
    </row>
    <row r="78" spans="4:10" ht="24">
      <c r="D78" s="65" t="s">
        <v>729</v>
      </c>
      <c r="G78" s="67"/>
      <c r="I78" s="66"/>
      <c r="J78" s="67"/>
    </row>
    <row r="79" spans="2:10" ht="24">
      <c r="B79" s="65" t="s">
        <v>474</v>
      </c>
      <c r="G79" s="67"/>
      <c r="I79" s="66"/>
      <c r="J79" s="67"/>
    </row>
    <row r="80" spans="3:7" s="62" customFormat="1" ht="23.25">
      <c r="C80" s="70" t="s">
        <v>333</v>
      </c>
      <c r="D80" s="70"/>
      <c r="E80" s="258" t="s">
        <v>92</v>
      </c>
      <c r="F80" s="231">
        <v>40000</v>
      </c>
      <c r="G80" s="64" t="s">
        <v>6</v>
      </c>
    </row>
    <row r="81" spans="3:7" ht="27" customHeight="1">
      <c r="C81" s="69"/>
      <c r="D81" s="65" t="s">
        <v>475</v>
      </c>
      <c r="E81" s="259"/>
      <c r="G81" s="67"/>
    </row>
    <row r="82" spans="3:7" s="62" customFormat="1" ht="26.25" customHeight="1">
      <c r="C82" s="70" t="s">
        <v>538</v>
      </c>
      <c r="D82" s="70"/>
      <c r="E82" s="258" t="s">
        <v>92</v>
      </c>
      <c r="F82" s="231">
        <v>70000</v>
      </c>
      <c r="G82" s="64" t="s">
        <v>6</v>
      </c>
    </row>
    <row r="83" spans="3:7" ht="26.25" customHeight="1">
      <c r="C83" s="69"/>
      <c r="D83" s="69" t="s">
        <v>476</v>
      </c>
      <c r="E83" s="259"/>
      <c r="G83" s="67"/>
    </row>
    <row r="84" spans="3:10" s="62" customFormat="1" ht="27" customHeight="1">
      <c r="C84" s="70" t="s">
        <v>539</v>
      </c>
      <c r="D84" s="70"/>
      <c r="E84" s="89" t="s">
        <v>92</v>
      </c>
      <c r="F84" s="258">
        <v>15000</v>
      </c>
      <c r="G84" s="89" t="s">
        <v>6</v>
      </c>
      <c r="H84" s="72"/>
      <c r="I84" s="63"/>
      <c r="J84" s="64"/>
    </row>
    <row r="85" spans="3:10" ht="27.75" customHeight="1">
      <c r="C85" s="69"/>
      <c r="D85" s="69" t="s">
        <v>730</v>
      </c>
      <c r="E85" s="90"/>
      <c r="F85" s="259"/>
      <c r="G85" s="90"/>
      <c r="H85" s="71"/>
      <c r="I85" s="66"/>
      <c r="J85" s="67"/>
    </row>
    <row r="86" spans="2:10" ht="27.75" customHeight="1">
      <c r="B86" s="65" t="s">
        <v>731</v>
      </c>
      <c r="C86" s="69"/>
      <c r="D86" s="69"/>
      <c r="E86" s="90"/>
      <c r="F86" s="259"/>
      <c r="G86" s="90"/>
      <c r="H86" s="71"/>
      <c r="I86" s="66"/>
      <c r="J86" s="67"/>
    </row>
    <row r="87" spans="3:7" s="62" customFormat="1" ht="33" customHeight="1">
      <c r="C87" s="70" t="s">
        <v>540</v>
      </c>
      <c r="D87" s="70"/>
      <c r="E87" s="258"/>
      <c r="F87" s="231">
        <v>10000</v>
      </c>
      <c r="G87" s="64" t="s">
        <v>6</v>
      </c>
    </row>
    <row r="88" spans="3:5" ht="24">
      <c r="C88" s="69"/>
      <c r="D88" s="69" t="s">
        <v>747</v>
      </c>
      <c r="E88" s="259"/>
    </row>
    <row r="89" spans="3:7" s="62" customFormat="1" ht="27.75" customHeight="1">
      <c r="C89" s="70" t="s">
        <v>979</v>
      </c>
      <c r="D89" s="70"/>
      <c r="E89" s="258" t="s">
        <v>92</v>
      </c>
      <c r="F89" s="231">
        <v>30000</v>
      </c>
      <c r="G89" s="64" t="s">
        <v>6</v>
      </c>
    </row>
    <row r="90" spans="3:5" ht="25.5" customHeight="1">
      <c r="C90" s="69"/>
      <c r="D90" s="69" t="s">
        <v>113</v>
      </c>
      <c r="E90" s="259"/>
    </row>
    <row r="91" ht="15" customHeight="1" hidden="1"/>
    <row r="92" spans="2:7" s="62" customFormat="1" ht="22.5" customHeight="1" hidden="1">
      <c r="B92" s="62" t="s">
        <v>88</v>
      </c>
      <c r="E92" s="64" t="s">
        <v>92</v>
      </c>
      <c r="F92" s="231" t="e">
        <f>F93</f>
        <v>#REF!</v>
      </c>
      <c r="G92" s="242" t="s">
        <v>6</v>
      </c>
    </row>
    <row r="93" spans="3:7" s="62" customFormat="1" ht="23.25" hidden="1">
      <c r="C93" s="62" t="s">
        <v>18</v>
      </c>
      <c r="E93" s="64" t="s">
        <v>92</v>
      </c>
      <c r="F93" s="231" t="e">
        <f>#REF!</f>
        <v>#REF!</v>
      </c>
      <c r="G93" s="242" t="s">
        <v>6</v>
      </c>
    </row>
    <row r="94" ht="24" hidden="1">
      <c r="D94" s="65" t="s">
        <v>2</v>
      </c>
    </row>
    <row r="95" ht="24" hidden="1">
      <c r="D95" s="65" t="s">
        <v>123</v>
      </c>
    </row>
    <row r="96" ht="22.5" customHeight="1" hidden="1">
      <c r="B96" s="65" t="s">
        <v>1</v>
      </c>
    </row>
    <row r="97" spans="1:9" s="87" customFormat="1" ht="30.75" customHeight="1">
      <c r="A97" s="87" t="s">
        <v>89</v>
      </c>
      <c r="B97" s="387"/>
      <c r="C97" s="387"/>
      <c r="D97" s="387"/>
      <c r="E97" s="388" t="s">
        <v>92</v>
      </c>
      <c r="F97" s="389">
        <f>F98+F198</f>
        <v>2583790</v>
      </c>
      <c r="G97" s="388" t="s">
        <v>6</v>
      </c>
      <c r="H97" s="88"/>
      <c r="I97" s="88">
        <f>F97</f>
        <v>2583790</v>
      </c>
    </row>
    <row r="98" spans="2:9" s="62" customFormat="1" ht="22.5" customHeight="1">
      <c r="B98" s="62" t="s">
        <v>41</v>
      </c>
      <c r="E98" s="102" t="s">
        <v>92</v>
      </c>
      <c r="F98" s="231">
        <f>F99+F118+F151+F163+F194</f>
        <v>473790</v>
      </c>
      <c r="G98" s="64" t="s">
        <v>6</v>
      </c>
      <c r="I98" s="75"/>
    </row>
    <row r="99" spans="3:9" s="62" customFormat="1" ht="24.75" customHeight="1">
      <c r="C99" s="62" t="s">
        <v>998</v>
      </c>
      <c r="E99" s="64" t="s">
        <v>92</v>
      </c>
      <c r="F99" s="63">
        <f>F100+F111</f>
        <v>332000</v>
      </c>
      <c r="G99" s="64" t="s">
        <v>6</v>
      </c>
      <c r="I99" s="75">
        <f>SUM(I6:I98)</f>
        <v>4678530</v>
      </c>
    </row>
    <row r="100" spans="4:9" s="62" customFormat="1" ht="24.75" customHeight="1">
      <c r="D100" s="62" t="s">
        <v>898</v>
      </c>
      <c r="E100" s="64" t="s">
        <v>92</v>
      </c>
      <c r="F100" s="63">
        <v>300000</v>
      </c>
      <c r="G100" s="64" t="s">
        <v>6</v>
      </c>
      <c r="I100" s="75"/>
    </row>
    <row r="101" spans="1:15" s="62" customFormat="1" ht="24">
      <c r="A101" s="298"/>
      <c r="B101" s="298"/>
      <c r="C101" s="384"/>
      <c r="D101" s="403" t="s">
        <v>900</v>
      </c>
      <c r="E101" s="273"/>
      <c r="F101" s="274"/>
      <c r="G101" s="292"/>
      <c r="I101" s="63"/>
      <c r="M101" s="63"/>
      <c r="N101" s="64"/>
      <c r="O101" s="75"/>
    </row>
    <row r="102" spans="1:15" s="62" customFormat="1" ht="24">
      <c r="A102" s="298"/>
      <c r="B102" s="403" t="s">
        <v>1290</v>
      </c>
      <c r="C102" s="384"/>
      <c r="D102" s="384"/>
      <c r="E102" s="273"/>
      <c r="F102" s="274"/>
      <c r="G102" s="292"/>
      <c r="I102" s="63"/>
      <c r="M102" s="63"/>
      <c r="N102" s="64"/>
      <c r="O102" s="75"/>
    </row>
    <row r="103" spans="1:15" s="62" customFormat="1" ht="24">
      <c r="A103" s="381"/>
      <c r="B103" s="400"/>
      <c r="C103" s="400"/>
      <c r="D103" s="400" t="s">
        <v>1104</v>
      </c>
      <c r="E103" s="377"/>
      <c r="F103" s="378"/>
      <c r="G103" s="379"/>
      <c r="I103" s="63"/>
      <c r="M103" s="63"/>
      <c r="N103" s="64"/>
      <c r="O103" s="75"/>
    </row>
    <row r="104" spans="1:15" s="62" customFormat="1" ht="24">
      <c r="A104" s="381"/>
      <c r="B104" s="400"/>
      <c r="C104" s="400"/>
      <c r="D104" s="400" t="s">
        <v>1105</v>
      </c>
      <c r="E104" s="377"/>
      <c r="F104" s="378"/>
      <c r="G104" s="379"/>
      <c r="I104" s="63"/>
      <c r="M104" s="63"/>
      <c r="N104" s="64"/>
      <c r="O104" s="75"/>
    </row>
    <row r="105" spans="1:15" s="62" customFormat="1" ht="24">
      <c r="A105" s="381"/>
      <c r="B105" s="400"/>
      <c r="C105" s="400"/>
      <c r="D105" s="400" t="s">
        <v>1106</v>
      </c>
      <c r="E105" s="377"/>
      <c r="F105" s="378"/>
      <c r="G105" s="379"/>
      <c r="I105" s="63"/>
      <c r="M105" s="63"/>
      <c r="N105" s="64"/>
      <c r="O105" s="75"/>
    </row>
    <row r="106" spans="1:15" s="62" customFormat="1" ht="24">
      <c r="A106" s="381"/>
      <c r="B106" s="400"/>
      <c r="C106" s="400"/>
      <c r="D106" s="400" t="s">
        <v>1107</v>
      </c>
      <c r="E106" s="377"/>
      <c r="F106" s="378"/>
      <c r="G106" s="379"/>
      <c r="I106" s="63"/>
      <c r="M106" s="63"/>
      <c r="N106" s="64"/>
      <c r="O106" s="75"/>
    </row>
    <row r="107" spans="1:15" s="62" customFormat="1" ht="23.25" customHeight="1">
      <c r="A107" s="298"/>
      <c r="B107" s="298"/>
      <c r="C107" s="384"/>
      <c r="D107" s="403" t="s">
        <v>1196</v>
      </c>
      <c r="E107" s="275"/>
      <c r="F107" s="276"/>
      <c r="G107" s="325"/>
      <c r="I107" s="63"/>
      <c r="M107" s="63"/>
      <c r="N107" s="64"/>
      <c r="O107" s="75"/>
    </row>
    <row r="108" spans="1:15" s="62" customFormat="1" ht="24">
      <c r="A108" s="298"/>
      <c r="B108" s="403" t="s">
        <v>1188</v>
      </c>
      <c r="C108" s="384"/>
      <c r="D108" s="384"/>
      <c r="E108" s="275"/>
      <c r="F108" s="276"/>
      <c r="G108" s="325"/>
      <c r="I108" s="63"/>
      <c r="M108" s="63"/>
      <c r="N108" s="64"/>
      <c r="O108" s="75"/>
    </row>
    <row r="109" spans="1:15" s="62" customFormat="1" ht="24">
      <c r="A109" s="298"/>
      <c r="B109" s="403" t="s">
        <v>419</v>
      </c>
      <c r="C109" s="384"/>
      <c r="D109" s="384"/>
      <c r="E109" s="275"/>
      <c r="F109" s="276"/>
      <c r="G109" s="325"/>
      <c r="I109" s="63"/>
      <c r="M109" s="63"/>
      <c r="N109" s="64"/>
      <c r="O109" s="75"/>
    </row>
    <row r="110" spans="1:15" s="62" customFormat="1" ht="24">
      <c r="A110" s="298"/>
      <c r="B110" s="384" t="s">
        <v>1027</v>
      </c>
      <c r="C110" s="384"/>
      <c r="D110" s="384"/>
      <c r="E110" s="275"/>
      <c r="F110" s="276"/>
      <c r="G110" s="325"/>
      <c r="I110" s="63"/>
      <c r="M110" s="63"/>
      <c r="N110" s="64"/>
      <c r="O110" s="75"/>
    </row>
    <row r="111" spans="4:9" s="62" customFormat="1" ht="24.75" customHeight="1">
      <c r="D111" s="62" t="s">
        <v>1265</v>
      </c>
      <c r="E111" s="64" t="s">
        <v>92</v>
      </c>
      <c r="F111" s="63">
        <v>32000</v>
      </c>
      <c r="G111" s="64" t="s">
        <v>6</v>
      </c>
      <c r="I111" s="75"/>
    </row>
    <row r="112" spans="1:15" s="62" customFormat="1" ht="24">
      <c r="A112" s="298"/>
      <c r="B112" s="298"/>
      <c r="C112" s="399"/>
      <c r="D112" s="403" t="s">
        <v>899</v>
      </c>
      <c r="E112" s="273"/>
      <c r="F112" s="274"/>
      <c r="G112" s="292"/>
      <c r="I112" s="63"/>
      <c r="M112" s="63"/>
      <c r="N112" s="64"/>
      <c r="O112" s="75"/>
    </row>
    <row r="113" spans="1:15" s="62" customFormat="1" ht="24">
      <c r="A113" s="298"/>
      <c r="B113" s="403" t="s">
        <v>1275</v>
      </c>
      <c r="C113" s="399"/>
      <c r="D113" s="399"/>
      <c r="E113" s="273"/>
      <c r="F113" s="274"/>
      <c r="G113" s="292"/>
      <c r="I113" s="63"/>
      <c r="M113" s="63"/>
      <c r="N113" s="64"/>
      <c r="O113" s="75"/>
    </row>
    <row r="114" spans="1:15" s="62" customFormat="1" ht="23.25" customHeight="1">
      <c r="A114" s="298"/>
      <c r="B114" s="298"/>
      <c r="C114" s="384"/>
      <c r="D114" s="403" t="s">
        <v>1270</v>
      </c>
      <c r="E114" s="275"/>
      <c r="F114" s="276"/>
      <c r="G114" s="325"/>
      <c r="I114" s="63"/>
      <c r="M114" s="63"/>
      <c r="N114" s="64"/>
      <c r="O114" s="75"/>
    </row>
    <row r="115" spans="1:15" s="62" customFormat="1" ht="24">
      <c r="A115" s="298"/>
      <c r="B115" s="384" t="s">
        <v>420</v>
      </c>
      <c r="C115" s="384"/>
      <c r="D115" s="384"/>
      <c r="E115" s="275"/>
      <c r="F115" s="276"/>
      <c r="G115" s="325"/>
      <c r="I115" s="63"/>
      <c r="M115" s="63"/>
      <c r="N115" s="64"/>
      <c r="O115" s="75"/>
    </row>
    <row r="116" spans="1:15" s="62" customFormat="1" ht="24">
      <c r="A116" s="298"/>
      <c r="B116" s="384" t="s">
        <v>419</v>
      </c>
      <c r="C116" s="384"/>
      <c r="D116" s="384"/>
      <c r="E116" s="275"/>
      <c r="F116" s="276"/>
      <c r="G116" s="325"/>
      <c r="I116" s="63"/>
      <c r="M116" s="63"/>
      <c r="N116" s="64"/>
      <c r="O116" s="75"/>
    </row>
    <row r="117" spans="1:15" s="62" customFormat="1" ht="24">
      <c r="A117" s="298"/>
      <c r="B117" s="384" t="s">
        <v>1026</v>
      </c>
      <c r="C117" s="384"/>
      <c r="D117" s="384"/>
      <c r="E117" s="275"/>
      <c r="F117" s="276"/>
      <c r="G117" s="325"/>
      <c r="I117" s="63"/>
      <c r="M117" s="63"/>
      <c r="N117" s="64"/>
      <c r="O117" s="75"/>
    </row>
    <row r="118" spans="3:9" s="62" customFormat="1" ht="24.75" customHeight="1">
      <c r="C118" s="62" t="s">
        <v>980</v>
      </c>
      <c r="E118" s="64" t="s">
        <v>92</v>
      </c>
      <c r="F118" s="63">
        <f>F119+F136</f>
        <v>34500</v>
      </c>
      <c r="G118" s="64" t="s">
        <v>6</v>
      </c>
      <c r="I118" s="75"/>
    </row>
    <row r="119" spans="4:9" s="62" customFormat="1" ht="24.75" customHeight="1">
      <c r="D119" s="62" t="s">
        <v>981</v>
      </c>
      <c r="E119" s="64" t="s">
        <v>92</v>
      </c>
      <c r="F119" s="63">
        <v>26000</v>
      </c>
      <c r="G119" s="64" t="s">
        <v>6</v>
      </c>
      <c r="I119" s="75"/>
    </row>
    <row r="120" spans="1:15" s="62" customFormat="1" ht="24">
      <c r="A120" s="298"/>
      <c r="B120" s="298"/>
      <c r="C120" s="384"/>
      <c r="D120" s="403" t="s">
        <v>1289</v>
      </c>
      <c r="E120" s="273"/>
      <c r="F120" s="274"/>
      <c r="G120" s="292"/>
      <c r="I120" s="63"/>
      <c r="M120" s="63"/>
      <c r="N120" s="64"/>
      <c r="O120" s="75"/>
    </row>
    <row r="121" spans="1:15" s="62" customFormat="1" ht="24">
      <c r="A121" s="298"/>
      <c r="B121" s="384" t="s">
        <v>982</v>
      </c>
      <c r="C121" s="384"/>
      <c r="D121" s="384"/>
      <c r="E121" s="273"/>
      <c r="F121" s="274"/>
      <c r="G121" s="292"/>
      <c r="I121" s="63"/>
      <c r="M121" s="63"/>
      <c r="N121" s="64"/>
      <c r="O121" s="75"/>
    </row>
    <row r="122" spans="1:15" s="62" customFormat="1" ht="24">
      <c r="A122" s="381"/>
      <c r="B122" s="376"/>
      <c r="C122" s="376"/>
      <c r="D122" s="404" t="s">
        <v>1276</v>
      </c>
      <c r="E122" s="377"/>
      <c r="F122" s="378"/>
      <c r="G122" s="379"/>
      <c r="I122" s="63"/>
      <c r="M122" s="63"/>
      <c r="N122" s="64"/>
      <c r="O122" s="75"/>
    </row>
    <row r="123" spans="1:15" s="62" customFormat="1" ht="24">
      <c r="A123" s="381"/>
      <c r="B123" s="376"/>
      <c r="C123" s="376"/>
      <c r="D123" s="376" t="s">
        <v>983</v>
      </c>
      <c r="E123" s="377"/>
      <c r="F123" s="378"/>
      <c r="G123" s="379"/>
      <c r="I123" s="63"/>
      <c r="M123" s="63"/>
      <c r="N123" s="64"/>
      <c r="O123" s="75"/>
    </row>
    <row r="124" spans="1:15" s="62" customFormat="1" ht="24">
      <c r="A124" s="381"/>
      <c r="B124" s="376"/>
      <c r="C124" s="376"/>
      <c r="D124" s="376" t="s">
        <v>984</v>
      </c>
      <c r="E124" s="377"/>
      <c r="F124" s="378"/>
      <c r="G124" s="379"/>
      <c r="I124" s="63"/>
      <c r="M124" s="63"/>
      <c r="N124" s="64"/>
      <c r="O124" s="75"/>
    </row>
    <row r="125" spans="1:15" s="62" customFormat="1" ht="24">
      <c r="A125" s="381"/>
      <c r="B125" s="376"/>
      <c r="C125" s="376"/>
      <c r="D125" s="376" t="s">
        <v>987</v>
      </c>
      <c r="E125" s="377"/>
      <c r="F125" s="378"/>
      <c r="G125" s="379"/>
      <c r="I125" s="63"/>
      <c r="M125" s="63"/>
      <c r="N125" s="64"/>
      <c r="O125" s="75"/>
    </row>
    <row r="126" spans="1:15" s="62" customFormat="1" ht="22.5" customHeight="1">
      <c r="A126" s="381"/>
      <c r="B126" s="376"/>
      <c r="C126" s="376"/>
      <c r="D126" s="376" t="s">
        <v>985</v>
      </c>
      <c r="E126" s="377"/>
      <c r="F126" s="378"/>
      <c r="G126" s="379"/>
      <c r="I126" s="63"/>
      <c r="M126" s="63"/>
      <c r="N126" s="64"/>
      <c r="O126" s="75"/>
    </row>
    <row r="127" spans="1:15" s="62" customFormat="1" ht="20.25" customHeight="1">
      <c r="A127" s="381"/>
      <c r="B127" s="376"/>
      <c r="C127" s="376"/>
      <c r="D127" s="376" t="s">
        <v>986</v>
      </c>
      <c r="E127" s="377"/>
      <c r="F127" s="378"/>
      <c r="G127" s="379"/>
      <c r="I127" s="63"/>
      <c r="M127" s="63"/>
      <c r="N127" s="64"/>
      <c r="O127" s="75"/>
    </row>
    <row r="128" spans="1:15" s="62" customFormat="1" ht="20.25" customHeight="1">
      <c r="A128" s="381"/>
      <c r="B128" s="376"/>
      <c r="C128" s="376"/>
      <c r="D128" s="376" t="s">
        <v>988</v>
      </c>
      <c r="E128" s="377"/>
      <c r="F128" s="378"/>
      <c r="G128" s="379"/>
      <c r="I128" s="63"/>
      <c r="M128" s="63"/>
      <c r="N128" s="64"/>
      <c r="O128" s="75"/>
    </row>
    <row r="129" spans="1:15" s="62" customFormat="1" ht="20.25" customHeight="1">
      <c r="A129" s="381"/>
      <c r="B129" s="376"/>
      <c r="C129" s="376"/>
      <c r="D129" s="376" t="s">
        <v>989</v>
      </c>
      <c r="E129" s="377"/>
      <c r="F129" s="378"/>
      <c r="G129" s="379"/>
      <c r="I129" s="63"/>
      <c r="M129" s="63"/>
      <c r="N129" s="64"/>
      <c r="O129" s="75"/>
    </row>
    <row r="130" spans="1:15" s="62" customFormat="1" ht="21" customHeight="1">
      <c r="A130" s="381"/>
      <c r="B130" s="376"/>
      <c r="C130" s="376"/>
      <c r="D130" s="376" t="s">
        <v>990</v>
      </c>
      <c r="E130" s="377"/>
      <c r="F130" s="378"/>
      <c r="G130" s="379"/>
      <c r="I130" s="63"/>
      <c r="M130" s="63"/>
      <c r="N130" s="64"/>
      <c r="O130" s="75"/>
    </row>
    <row r="131" spans="1:15" s="62" customFormat="1" ht="22.5" customHeight="1">
      <c r="A131" s="381"/>
      <c r="B131" s="376"/>
      <c r="C131" s="376"/>
      <c r="D131" s="404" t="s">
        <v>1277</v>
      </c>
      <c r="E131" s="377"/>
      <c r="F131" s="378"/>
      <c r="G131" s="379"/>
      <c r="I131" s="63"/>
      <c r="M131" s="63"/>
      <c r="N131" s="64"/>
      <c r="O131" s="75"/>
    </row>
    <row r="132" spans="1:15" s="62" customFormat="1" ht="23.25" customHeight="1">
      <c r="A132" s="298"/>
      <c r="B132" s="298"/>
      <c r="C132" s="384"/>
      <c r="D132" s="403" t="s">
        <v>1270</v>
      </c>
      <c r="E132" s="275"/>
      <c r="F132" s="276"/>
      <c r="G132" s="325"/>
      <c r="I132" s="63"/>
      <c r="M132" s="63"/>
      <c r="N132" s="64"/>
      <c r="O132" s="75"/>
    </row>
    <row r="133" spans="1:15" s="62" customFormat="1" ht="24">
      <c r="A133" s="298"/>
      <c r="B133" s="384" t="s">
        <v>420</v>
      </c>
      <c r="C133" s="384"/>
      <c r="D133" s="384"/>
      <c r="E133" s="275"/>
      <c r="F133" s="276"/>
      <c r="G133" s="325"/>
      <c r="I133" s="63"/>
      <c r="M133" s="63"/>
      <c r="N133" s="64"/>
      <c r="O133" s="75"/>
    </row>
    <row r="134" spans="1:15" s="62" customFormat="1" ht="24">
      <c r="A134" s="298"/>
      <c r="B134" s="384" t="s">
        <v>419</v>
      </c>
      <c r="C134" s="384"/>
      <c r="D134" s="384"/>
      <c r="E134" s="275"/>
      <c r="F134" s="276"/>
      <c r="G134" s="325"/>
      <c r="I134" s="63"/>
      <c r="M134" s="63"/>
      <c r="N134" s="64"/>
      <c r="O134" s="75"/>
    </row>
    <row r="135" spans="1:15" s="62" customFormat="1" ht="22.5" customHeight="1">
      <c r="A135" s="298"/>
      <c r="B135" s="384" t="s">
        <v>991</v>
      </c>
      <c r="C135" s="384"/>
      <c r="D135" s="384"/>
      <c r="E135" s="275"/>
      <c r="F135" s="276"/>
      <c r="G135" s="325"/>
      <c r="I135" s="63"/>
      <c r="M135" s="63"/>
      <c r="N135" s="64"/>
      <c r="O135" s="75"/>
    </row>
    <row r="136" spans="4:9" s="62" customFormat="1" ht="24.75" customHeight="1">
      <c r="D136" s="62" t="s">
        <v>1278</v>
      </c>
      <c r="E136" s="64" t="s">
        <v>92</v>
      </c>
      <c r="F136" s="63">
        <v>8500</v>
      </c>
      <c r="G136" s="64" t="s">
        <v>6</v>
      </c>
      <c r="I136" s="75"/>
    </row>
    <row r="137" spans="1:15" s="62" customFormat="1" ht="24">
      <c r="A137" s="298"/>
      <c r="B137" s="298"/>
      <c r="C137" s="384"/>
      <c r="D137" s="403" t="s">
        <v>1279</v>
      </c>
      <c r="E137" s="273"/>
      <c r="F137" s="274"/>
      <c r="G137" s="292"/>
      <c r="I137" s="63"/>
      <c r="M137" s="63"/>
      <c r="N137" s="64"/>
      <c r="O137" s="75"/>
    </row>
    <row r="138" spans="1:15" s="62" customFormat="1" ht="24">
      <c r="A138" s="298"/>
      <c r="B138" s="403" t="s">
        <v>1280</v>
      </c>
      <c r="C138" s="384"/>
      <c r="D138" s="384"/>
      <c r="E138" s="273"/>
      <c r="F138" s="274"/>
      <c r="G138" s="292"/>
      <c r="I138" s="63"/>
      <c r="M138" s="63"/>
      <c r="N138" s="64"/>
      <c r="O138" s="75"/>
    </row>
    <row r="139" spans="1:15" s="62" customFormat="1" ht="23.25" customHeight="1">
      <c r="A139" s="298"/>
      <c r="B139" s="376"/>
      <c r="C139" s="376"/>
      <c r="D139" s="376" t="s">
        <v>992</v>
      </c>
      <c r="E139" s="377"/>
      <c r="F139" s="378"/>
      <c r="G139" s="379"/>
      <c r="I139" s="63"/>
      <c r="M139" s="63"/>
      <c r="N139" s="64"/>
      <c r="O139" s="75"/>
    </row>
    <row r="140" spans="1:15" s="62" customFormat="1" ht="23.25" customHeight="1">
      <c r="A140" s="298"/>
      <c r="B140" s="376"/>
      <c r="C140" s="376"/>
      <c r="D140" s="376" t="s">
        <v>993</v>
      </c>
      <c r="E140" s="377"/>
      <c r="F140" s="378"/>
      <c r="G140" s="379"/>
      <c r="I140" s="63"/>
      <c r="M140" s="63"/>
      <c r="N140" s="64"/>
      <c r="O140" s="75"/>
    </row>
    <row r="141" spans="1:15" s="62" customFormat="1" ht="23.25" customHeight="1">
      <c r="A141" s="298"/>
      <c r="B141" s="381"/>
      <c r="C141" s="376"/>
      <c r="D141" s="376" t="s">
        <v>994</v>
      </c>
      <c r="E141" s="390"/>
      <c r="F141" s="391"/>
      <c r="G141" s="392"/>
      <c r="I141" s="63"/>
      <c r="M141" s="63"/>
      <c r="N141" s="64"/>
      <c r="O141" s="75"/>
    </row>
    <row r="142" spans="1:15" s="62" customFormat="1" ht="24">
      <c r="A142" s="298"/>
      <c r="B142" s="376"/>
      <c r="C142" s="376"/>
      <c r="D142" s="376" t="s">
        <v>995</v>
      </c>
      <c r="E142" s="390"/>
      <c r="F142" s="391"/>
      <c r="G142" s="392"/>
      <c r="I142" s="63"/>
      <c r="M142" s="63"/>
      <c r="N142" s="64"/>
      <c r="O142" s="75"/>
    </row>
    <row r="143" spans="1:15" s="62" customFormat="1" ht="24">
      <c r="A143" s="298"/>
      <c r="B143" s="376"/>
      <c r="C143" s="376"/>
      <c r="D143" s="376" t="s">
        <v>996</v>
      </c>
      <c r="E143" s="390"/>
      <c r="F143" s="391"/>
      <c r="G143" s="392"/>
      <c r="I143" s="63"/>
      <c r="M143" s="63"/>
      <c r="N143" s="64"/>
      <c r="O143" s="75"/>
    </row>
    <row r="144" spans="1:15" s="62" customFormat="1" ht="22.5" customHeight="1">
      <c r="A144" s="298"/>
      <c r="B144" s="376"/>
      <c r="C144" s="376"/>
      <c r="D144" s="376" t="s">
        <v>997</v>
      </c>
      <c r="E144" s="390"/>
      <c r="F144" s="391"/>
      <c r="G144" s="392"/>
      <c r="I144" s="63"/>
      <c r="M144" s="63"/>
      <c r="N144" s="64"/>
      <c r="O144" s="75"/>
    </row>
    <row r="145" spans="1:21" s="62" customFormat="1" ht="24" hidden="1">
      <c r="A145" s="298"/>
      <c r="B145" s="381"/>
      <c r="C145" s="376"/>
      <c r="D145" s="376"/>
      <c r="E145" s="377"/>
      <c r="F145" s="378"/>
      <c r="G145" s="393"/>
      <c r="H145" s="64"/>
      <c r="I145" s="66"/>
      <c r="J145" s="65"/>
      <c r="K145" s="65"/>
      <c r="M145" s="63"/>
      <c r="N145" s="64"/>
      <c r="S145" s="63"/>
      <c r="T145" s="64"/>
      <c r="U145" s="75"/>
    </row>
    <row r="146" spans="1:15" s="62" customFormat="1" ht="24.75" customHeight="1">
      <c r="A146" s="298"/>
      <c r="B146" s="381"/>
      <c r="C146" s="381"/>
      <c r="D146" s="404" t="s">
        <v>1281</v>
      </c>
      <c r="E146" s="379"/>
      <c r="F146" s="378"/>
      <c r="G146" s="379"/>
      <c r="I146" s="63"/>
      <c r="M146" s="63"/>
      <c r="N146" s="64"/>
      <c r="O146" s="75"/>
    </row>
    <row r="147" spans="1:15" s="62" customFormat="1" ht="24.75" customHeight="1">
      <c r="A147" s="298"/>
      <c r="B147" s="298"/>
      <c r="C147" s="384"/>
      <c r="D147" s="403" t="s">
        <v>1270</v>
      </c>
      <c r="E147" s="275"/>
      <c r="F147" s="276"/>
      <c r="G147" s="325"/>
      <c r="I147" s="63"/>
      <c r="M147" s="63"/>
      <c r="N147" s="64"/>
      <c r="O147" s="75"/>
    </row>
    <row r="148" spans="1:15" s="62" customFormat="1" ht="22.5" customHeight="1">
      <c r="A148" s="298"/>
      <c r="B148" s="384" t="s">
        <v>420</v>
      </c>
      <c r="C148" s="384"/>
      <c r="D148" s="384"/>
      <c r="E148" s="275"/>
      <c r="F148" s="276"/>
      <c r="G148" s="325"/>
      <c r="I148" s="63"/>
      <c r="M148" s="63"/>
      <c r="N148" s="64"/>
      <c r="O148" s="75"/>
    </row>
    <row r="149" spans="1:15" s="62" customFormat="1" ht="23.25" customHeight="1">
      <c r="A149" s="298"/>
      <c r="B149" s="384" t="s">
        <v>419</v>
      </c>
      <c r="C149" s="384"/>
      <c r="D149" s="384"/>
      <c r="E149" s="275"/>
      <c r="F149" s="276"/>
      <c r="G149" s="325"/>
      <c r="I149" s="63"/>
      <c r="M149" s="63"/>
      <c r="N149" s="64"/>
      <c r="O149" s="75"/>
    </row>
    <row r="150" spans="1:15" s="62" customFormat="1" ht="21" customHeight="1">
      <c r="A150" s="298"/>
      <c r="B150" s="403" t="s">
        <v>991</v>
      </c>
      <c r="C150" s="384"/>
      <c r="D150" s="384"/>
      <c r="E150" s="275"/>
      <c r="F150" s="276"/>
      <c r="G150" s="325"/>
      <c r="I150" s="63"/>
      <c r="M150" s="63"/>
      <c r="N150" s="64"/>
      <c r="O150" s="75"/>
    </row>
    <row r="151" spans="1:15" s="62" customFormat="1" ht="27" customHeight="1">
      <c r="A151" s="298"/>
      <c r="B151" s="376"/>
      <c r="C151" s="381" t="s">
        <v>1000</v>
      </c>
      <c r="D151" s="376"/>
      <c r="E151" s="379" t="s">
        <v>92</v>
      </c>
      <c r="F151" s="332">
        <f>F153</f>
        <v>2790</v>
      </c>
      <c r="G151" s="379" t="s">
        <v>6</v>
      </c>
      <c r="I151" s="63"/>
      <c r="M151" s="63"/>
      <c r="N151" s="64"/>
      <c r="O151" s="75"/>
    </row>
    <row r="152" spans="1:15" s="62" customFormat="1" ht="25.5" customHeight="1">
      <c r="A152" s="298"/>
      <c r="B152" s="376"/>
      <c r="C152" s="381"/>
      <c r="D152" s="381" t="s">
        <v>1001</v>
      </c>
      <c r="E152" s="379"/>
      <c r="F152" s="378"/>
      <c r="G152" s="379"/>
      <c r="I152" s="63"/>
      <c r="M152" s="63"/>
      <c r="N152" s="64"/>
      <c r="O152" s="75"/>
    </row>
    <row r="153" spans="1:15" s="62" customFormat="1" ht="22.5" customHeight="1">
      <c r="A153" s="298"/>
      <c r="B153" s="376"/>
      <c r="C153" s="381"/>
      <c r="D153" s="376"/>
      <c r="E153" s="379" t="s">
        <v>92</v>
      </c>
      <c r="F153" s="274">
        <v>2790</v>
      </c>
      <c r="G153" s="379" t="s">
        <v>6</v>
      </c>
      <c r="I153" s="63"/>
      <c r="M153" s="63"/>
      <c r="N153" s="64"/>
      <c r="O153" s="75"/>
    </row>
    <row r="154" spans="1:15" s="62" customFormat="1" ht="24">
      <c r="A154" s="298"/>
      <c r="B154" s="298"/>
      <c r="C154" s="384"/>
      <c r="D154" s="403" t="s">
        <v>1282</v>
      </c>
      <c r="E154" s="273"/>
      <c r="F154" s="274"/>
      <c r="G154" s="292"/>
      <c r="I154" s="63"/>
      <c r="M154" s="63"/>
      <c r="N154" s="64"/>
      <c r="O154" s="75"/>
    </row>
    <row r="155" spans="1:15" s="62" customFormat="1" ht="24">
      <c r="A155" s="298"/>
      <c r="B155" s="384" t="s">
        <v>1006</v>
      </c>
      <c r="C155" s="384"/>
      <c r="D155" s="384"/>
      <c r="E155" s="273"/>
      <c r="F155" s="274"/>
      <c r="G155" s="292"/>
      <c r="I155" s="63"/>
      <c r="M155" s="63"/>
      <c r="N155" s="64"/>
      <c r="O155" s="75"/>
    </row>
    <row r="156" spans="1:15" s="62" customFormat="1" ht="24">
      <c r="A156" s="298"/>
      <c r="B156" s="384"/>
      <c r="C156" s="376"/>
      <c r="D156" s="376" t="s">
        <v>1002</v>
      </c>
      <c r="E156" s="377"/>
      <c r="F156" s="378"/>
      <c r="G156" s="379"/>
      <c r="I156" s="63"/>
      <c r="M156" s="63"/>
      <c r="N156" s="64"/>
      <c r="O156" s="75"/>
    </row>
    <row r="157" spans="1:15" s="62" customFormat="1" ht="24">
      <c r="A157" s="298"/>
      <c r="B157" s="384"/>
      <c r="C157" s="376"/>
      <c r="D157" s="376" t="s">
        <v>1003</v>
      </c>
      <c r="E157" s="377"/>
      <c r="F157" s="378"/>
      <c r="G157" s="379"/>
      <c r="I157" s="63"/>
      <c r="M157" s="63"/>
      <c r="N157" s="64"/>
      <c r="O157" s="75"/>
    </row>
    <row r="158" spans="2:9" s="62" customFormat="1" ht="24" customHeight="1">
      <c r="B158" s="384"/>
      <c r="C158" s="376"/>
      <c r="D158" s="376" t="s">
        <v>1004</v>
      </c>
      <c r="E158" s="377"/>
      <c r="F158" s="378"/>
      <c r="G158" s="379"/>
      <c r="I158" s="75"/>
    </row>
    <row r="159" spans="1:15" s="62" customFormat="1" ht="23.25" customHeight="1">
      <c r="A159" s="298"/>
      <c r="B159" s="298"/>
      <c r="C159" s="384"/>
      <c r="D159" s="403" t="s">
        <v>1288</v>
      </c>
      <c r="E159" s="275"/>
      <c r="F159" s="276"/>
      <c r="G159" s="325"/>
      <c r="I159" s="63"/>
      <c r="M159" s="63"/>
      <c r="N159" s="64"/>
      <c r="O159" s="75"/>
    </row>
    <row r="160" spans="1:15" s="62" customFormat="1" ht="24">
      <c r="A160" s="298"/>
      <c r="B160" s="403" t="s">
        <v>1188</v>
      </c>
      <c r="C160" s="384"/>
      <c r="D160" s="384"/>
      <c r="E160" s="275"/>
      <c r="F160" s="276"/>
      <c r="G160" s="325"/>
      <c r="I160" s="63"/>
      <c r="M160" s="63"/>
      <c r="N160" s="64"/>
      <c r="O160" s="75"/>
    </row>
    <row r="161" spans="1:15" s="62" customFormat="1" ht="24">
      <c r="A161" s="298"/>
      <c r="B161" s="403" t="s">
        <v>419</v>
      </c>
      <c r="C161" s="384"/>
      <c r="D161" s="384"/>
      <c r="E161" s="275"/>
      <c r="F161" s="276"/>
      <c r="G161" s="325"/>
      <c r="I161" s="63"/>
      <c r="M161" s="63"/>
      <c r="N161" s="64"/>
      <c r="O161" s="75"/>
    </row>
    <row r="162" spans="1:15" s="62" customFormat="1" ht="24">
      <c r="A162" s="298"/>
      <c r="B162" s="384" t="s">
        <v>991</v>
      </c>
      <c r="C162" s="384"/>
      <c r="D162" s="384"/>
      <c r="E162" s="275"/>
      <c r="F162" s="276"/>
      <c r="G162" s="325"/>
      <c r="I162" s="63"/>
      <c r="M162" s="63"/>
      <c r="N162" s="64"/>
      <c r="O162" s="75"/>
    </row>
    <row r="163" spans="1:15" s="62" customFormat="1" ht="30" customHeight="1">
      <c r="A163" s="298"/>
      <c r="B163" s="376"/>
      <c r="C163" s="381" t="s">
        <v>1005</v>
      </c>
      <c r="D163" s="376"/>
      <c r="E163" s="379" t="s">
        <v>92</v>
      </c>
      <c r="F163" s="332">
        <f>F164+F180</f>
        <v>4500</v>
      </c>
      <c r="G163" s="379" t="s">
        <v>6</v>
      </c>
      <c r="I163" s="63"/>
      <c r="M163" s="63"/>
      <c r="N163" s="64"/>
      <c r="O163" s="75"/>
    </row>
    <row r="164" spans="1:15" s="62" customFormat="1" ht="24">
      <c r="A164" s="298"/>
      <c r="B164" s="384"/>
      <c r="C164" s="384"/>
      <c r="D164" s="298" t="s">
        <v>1007</v>
      </c>
      <c r="E164" s="292" t="s">
        <v>92</v>
      </c>
      <c r="F164" s="274">
        <v>1500</v>
      </c>
      <c r="G164" s="292" t="s">
        <v>6</v>
      </c>
      <c r="I164" s="63"/>
      <c r="M164" s="63"/>
      <c r="N164" s="64"/>
      <c r="O164" s="75"/>
    </row>
    <row r="165" spans="1:15" s="62" customFormat="1" ht="24">
      <c r="A165" s="298"/>
      <c r="B165" s="298"/>
      <c r="C165" s="384"/>
      <c r="D165" s="403" t="s">
        <v>1287</v>
      </c>
      <c r="E165" s="273"/>
      <c r="F165" s="274"/>
      <c r="G165" s="292"/>
      <c r="I165" s="63"/>
      <c r="M165" s="63"/>
      <c r="N165" s="64"/>
      <c r="O165" s="75"/>
    </row>
    <row r="166" spans="1:15" s="62" customFormat="1" ht="24">
      <c r="A166" s="298"/>
      <c r="B166" s="403" t="s">
        <v>1008</v>
      </c>
      <c r="C166" s="384"/>
      <c r="D166" s="384"/>
      <c r="E166" s="273"/>
      <c r="F166" s="274"/>
      <c r="G166" s="292"/>
      <c r="I166" s="63"/>
      <c r="M166" s="63"/>
      <c r="N166" s="64"/>
      <c r="O166" s="75"/>
    </row>
    <row r="167" spans="1:15" s="62" customFormat="1" ht="24">
      <c r="A167" s="298"/>
      <c r="B167" s="367"/>
      <c r="C167" s="367"/>
      <c r="D167" s="367" t="s">
        <v>1009</v>
      </c>
      <c r="E167" s="367"/>
      <c r="F167" s="367"/>
      <c r="G167" s="367"/>
      <c r="I167" s="63"/>
      <c r="M167" s="63"/>
      <c r="N167" s="64"/>
      <c r="O167" s="75"/>
    </row>
    <row r="168" spans="1:15" s="62" customFormat="1" ht="24">
      <c r="A168" s="298"/>
      <c r="B168" s="367"/>
      <c r="C168" s="367"/>
      <c r="D168" s="367" t="s">
        <v>1010</v>
      </c>
      <c r="E168" s="367"/>
      <c r="F168" s="367"/>
      <c r="G168" s="367"/>
      <c r="I168" s="63"/>
      <c r="M168" s="63"/>
      <c r="N168" s="64"/>
      <c r="O168" s="75"/>
    </row>
    <row r="169" spans="1:15" s="62" customFormat="1" ht="24">
      <c r="A169" s="298"/>
      <c r="B169" s="367"/>
      <c r="C169" s="367"/>
      <c r="D169" s="367" t="s">
        <v>1011</v>
      </c>
      <c r="E169" s="367"/>
      <c r="F169" s="367"/>
      <c r="G169" s="367"/>
      <c r="I169" s="63"/>
      <c r="M169" s="63"/>
      <c r="N169" s="64"/>
      <c r="O169" s="75"/>
    </row>
    <row r="170" spans="1:15" s="62" customFormat="1" ht="24">
      <c r="A170" s="298"/>
      <c r="B170" s="367"/>
      <c r="C170" s="367"/>
      <c r="D170" s="367" t="s">
        <v>1012</v>
      </c>
      <c r="E170" s="367"/>
      <c r="F170" s="367"/>
      <c r="G170" s="367"/>
      <c r="I170" s="63"/>
      <c r="M170" s="63"/>
      <c r="N170" s="64"/>
      <c r="O170" s="75"/>
    </row>
    <row r="171" spans="1:15" s="62" customFormat="1" ht="24">
      <c r="A171" s="298"/>
      <c r="B171" s="367"/>
      <c r="C171" s="367"/>
      <c r="D171" s="367" t="s">
        <v>1013</v>
      </c>
      <c r="E171" s="367"/>
      <c r="F171" s="367"/>
      <c r="G171" s="367"/>
      <c r="I171" s="63"/>
      <c r="M171" s="63"/>
      <c r="N171" s="64"/>
      <c r="O171" s="75"/>
    </row>
    <row r="172" spans="1:15" s="62" customFormat="1" ht="24">
      <c r="A172" s="298"/>
      <c r="B172" s="367"/>
      <c r="C172" s="367"/>
      <c r="D172" s="367" t="s">
        <v>1014</v>
      </c>
      <c r="E172" s="367"/>
      <c r="F172" s="367"/>
      <c r="G172" s="367"/>
      <c r="I172" s="63"/>
      <c r="M172" s="63"/>
      <c r="N172" s="64"/>
      <c r="O172" s="75"/>
    </row>
    <row r="173" spans="1:15" s="62" customFormat="1" ht="24">
      <c r="A173" s="298"/>
      <c r="B173" s="367"/>
      <c r="C173" s="367"/>
      <c r="D173" s="367" t="s">
        <v>1015</v>
      </c>
      <c r="E173" s="367"/>
      <c r="F173" s="367"/>
      <c r="G173" s="367"/>
      <c r="I173" s="63"/>
      <c r="M173" s="63"/>
      <c r="N173" s="64"/>
      <c r="O173" s="75"/>
    </row>
    <row r="174" spans="1:15" s="62" customFormat="1" ht="24">
      <c r="A174" s="298"/>
      <c r="B174" s="367"/>
      <c r="C174" s="367"/>
      <c r="D174" s="367" t="s">
        <v>1016</v>
      </c>
      <c r="E174" s="367"/>
      <c r="F174" s="367"/>
      <c r="G174" s="367"/>
      <c r="I174" s="63"/>
      <c r="M174" s="63"/>
      <c r="N174" s="64"/>
      <c r="O174" s="75"/>
    </row>
    <row r="175" spans="1:15" s="62" customFormat="1" ht="24">
      <c r="A175" s="298"/>
      <c r="B175" s="367"/>
      <c r="C175" s="367"/>
      <c r="D175" s="367" t="s">
        <v>1286</v>
      </c>
      <c r="E175" s="367"/>
      <c r="F175" s="367"/>
      <c r="G175" s="367"/>
      <c r="I175" s="63"/>
      <c r="M175" s="63"/>
      <c r="N175" s="64"/>
      <c r="O175" s="75"/>
    </row>
    <row r="176" spans="1:15" s="62" customFormat="1" ht="23.25" customHeight="1">
      <c r="A176" s="298"/>
      <c r="B176" s="298"/>
      <c r="C176" s="384"/>
      <c r="D176" s="403" t="s">
        <v>1199</v>
      </c>
      <c r="E176" s="275"/>
      <c r="F176" s="276"/>
      <c r="G176" s="325"/>
      <c r="I176" s="63"/>
      <c r="M176" s="63"/>
      <c r="N176" s="64"/>
      <c r="O176" s="75"/>
    </row>
    <row r="177" spans="1:15" s="62" customFormat="1" ht="24">
      <c r="A177" s="298"/>
      <c r="B177" s="403" t="s">
        <v>386</v>
      </c>
      <c r="C177" s="384"/>
      <c r="D177" s="384"/>
      <c r="E177" s="275"/>
      <c r="F177" s="276"/>
      <c r="G177" s="325"/>
      <c r="I177" s="63"/>
      <c r="M177" s="63"/>
      <c r="N177" s="64"/>
      <c r="O177" s="75"/>
    </row>
    <row r="178" spans="1:15" s="62" customFormat="1" ht="24">
      <c r="A178" s="298"/>
      <c r="B178" s="384" t="s">
        <v>419</v>
      </c>
      <c r="C178" s="384"/>
      <c r="D178" s="384"/>
      <c r="E178" s="275"/>
      <c r="F178" s="276"/>
      <c r="G178" s="325"/>
      <c r="I178" s="63"/>
      <c r="M178" s="63"/>
      <c r="N178" s="64"/>
      <c r="O178" s="75"/>
    </row>
    <row r="179" spans="1:15" s="62" customFormat="1" ht="24">
      <c r="A179" s="298"/>
      <c r="B179" s="384" t="s">
        <v>991</v>
      </c>
      <c r="C179" s="384"/>
      <c r="D179" s="384"/>
      <c r="E179" s="275"/>
      <c r="F179" s="276"/>
      <c r="G179" s="325"/>
      <c r="I179" s="63"/>
      <c r="M179" s="63"/>
      <c r="N179" s="64"/>
      <c r="O179" s="75"/>
    </row>
    <row r="180" spans="1:15" s="62" customFormat="1" ht="24">
      <c r="A180" s="298"/>
      <c r="B180" s="384"/>
      <c r="C180" s="384"/>
      <c r="D180" s="298" t="s">
        <v>1017</v>
      </c>
      <c r="E180" s="292" t="s">
        <v>92</v>
      </c>
      <c r="F180" s="274">
        <v>3000</v>
      </c>
      <c r="G180" s="292" t="s">
        <v>6</v>
      </c>
      <c r="I180" s="63"/>
      <c r="M180" s="63"/>
      <c r="N180" s="64"/>
      <c r="O180" s="75"/>
    </row>
    <row r="181" spans="1:15" s="62" customFormat="1" ht="24">
      <c r="A181" s="298"/>
      <c r="B181" s="298"/>
      <c r="C181" s="384"/>
      <c r="D181" s="384" t="s">
        <v>1018</v>
      </c>
      <c r="E181" s="273"/>
      <c r="F181" s="274"/>
      <c r="G181" s="292"/>
      <c r="I181" s="63"/>
      <c r="M181" s="63"/>
      <c r="N181" s="64"/>
      <c r="O181" s="75"/>
    </row>
    <row r="182" spans="1:15" s="62" customFormat="1" ht="24">
      <c r="A182" s="298"/>
      <c r="B182" s="384" t="s">
        <v>1008</v>
      </c>
      <c r="C182" s="384"/>
      <c r="D182" s="384"/>
      <c r="E182" s="273"/>
      <c r="F182" s="274"/>
      <c r="G182" s="292"/>
      <c r="I182" s="63"/>
      <c r="M182" s="63"/>
      <c r="N182" s="64"/>
      <c r="O182" s="75"/>
    </row>
    <row r="183" spans="1:15" s="62" customFormat="1" ht="24">
      <c r="A183" s="298"/>
      <c r="B183" s="367"/>
      <c r="C183" s="367"/>
      <c r="D183" s="367" t="s">
        <v>1019</v>
      </c>
      <c r="E183" s="367"/>
      <c r="F183" s="367"/>
      <c r="G183" s="367"/>
      <c r="I183" s="63"/>
      <c r="M183" s="63"/>
      <c r="N183" s="64"/>
      <c r="O183" s="75"/>
    </row>
    <row r="184" spans="1:15" s="62" customFormat="1" ht="24">
      <c r="A184" s="298"/>
      <c r="B184" s="367"/>
      <c r="C184" s="367"/>
      <c r="D184" s="367" t="s">
        <v>1020</v>
      </c>
      <c r="E184" s="367"/>
      <c r="F184" s="367"/>
      <c r="G184" s="367"/>
      <c r="I184" s="63"/>
      <c r="M184" s="63"/>
      <c r="N184" s="64"/>
      <c r="O184" s="75"/>
    </row>
    <row r="185" spans="1:15" s="62" customFormat="1" ht="24">
      <c r="A185" s="298"/>
      <c r="B185" s="367"/>
      <c r="C185" s="367"/>
      <c r="D185" s="367" t="s">
        <v>1021</v>
      </c>
      <c r="E185" s="367"/>
      <c r="F185" s="367"/>
      <c r="G185" s="367"/>
      <c r="I185" s="63"/>
      <c r="M185" s="63"/>
      <c r="N185" s="64"/>
      <c r="O185" s="75"/>
    </row>
    <row r="186" spans="1:15" s="62" customFormat="1" ht="24">
      <c r="A186" s="298"/>
      <c r="B186" s="367"/>
      <c r="C186" s="367"/>
      <c r="D186" s="367" t="s">
        <v>1022</v>
      </c>
      <c r="E186" s="367"/>
      <c r="F186" s="367"/>
      <c r="G186" s="367"/>
      <c r="I186" s="63"/>
      <c r="M186" s="63"/>
      <c r="N186" s="64"/>
      <c r="O186" s="75"/>
    </row>
    <row r="187" spans="1:15" s="62" customFormat="1" ht="24">
      <c r="A187" s="298"/>
      <c r="B187" s="367"/>
      <c r="C187" s="367"/>
      <c r="D187" s="367" t="s">
        <v>1023</v>
      </c>
      <c r="E187" s="367"/>
      <c r="F187" s="367"/>
      <c r="G187" s="367"/>
      <c r="I187" s="63"/>
      <c r="M187" s="63"/>
      <c r="N187" s="64"/>
      <c r="O187" s="75"/>
    </row>
    <row r="188" spans="1:15" s="62" customFormat="1" ht="24">
      <c r="A188" s="298"/>
      <c r="B188" s="367"/>
      <c r="C188" s="367"/>
      <c r="D188" s="367" t="s">
        <v>1025</v>
      </c>
      <c r="E188" s="367"/>
      <c r="F188" s="367"/>
      <c r="G188" s="367"/>
      <c r="I188" s="63"/>
      <c r="M188" s="63"/>
      <c r="N188" s="64"/>
      <c r="O188" s="75"/>
    </row>
    <row r="189" spans="1:15" s="62" customFormat="1" ht="24">
      <c r="A189" s="298"/>
      <c r="B189" s="367"/>
      <c r="C189" s="367"/>
      <c r="D189" s="367" t="s">
        <v>1024</v>
      </c>
      <c r="E189" s="367"/>
      <c r="F189" s="367"/>
      <c r="G189" s="367"/>
      <c r="I189" s="63"/>
      <c r="M189" s="63"/>
      <c r="N189" s="64"/>
      <c r="O189" s="75"/>
    </row>
    <row r="190" spans="1:15" s="62" customFormat="1" ht="23.25" customHeight="1">
      <c r="A190" s="298"/>
      <c r="B190" s="298"/>
      <c r="C190" s="384"/>
      <c r="D190" s="402" t="s">
        <v>1187</v>
      </c>
      <c r="E190" s="275"/>
      <c r="F190" s="276"/>
      <c r="G190" s="325"/>
      <c r="I190" s="63"/>
      <c r="M190" s="63"/>
      <c r="N190" s="64"/>
      <c r="O190" s="75"/>
    </row>
    <row r="191" spans="1:15" s="62" customFormat="1" ht="24">
      <c r="A191" s="298"/>
      <c r="B191" s="402" t="s">
        <v>1188</v>
      </c>
      <c r="C191" s="384"/>
      <c r="D191" s="384"/>
      <c r="E191" s="275"/>
      <c r="F191" s="276"/>
      <c r="G191" s="325"/>
      <c r="I191" s="63"/>
      <c r="M191" s="63"/>
      <c r="N191" s="64"/>
      <c r="O191" s="75"/>
    </row>
    <row r="192" spans="1:15" s="62" customFormat="1" ht="24">
      <c r="A192" s="298"/>
      <c r="B192" s="384" t="s">
        <v>419</v>
      </c>
      <c r="C192" s="384"/>
      <c r="D192" s="384"/>
      <c r="E192" s="275"/>
      <c r="F192" s="276"/>
      <c r="G192" s="325"/>
      <c r="I192" s="63"/>
      <c r="M192" s="63"/>
      <c r="N192" s="64"/>
      <c r="O192" s="75"/>
    </row>
    <row r="193" spans="1:15" s="62" customFormat="1" ht="24">
      <c r="A193" s="298"/>
      <c r="B193" s="384" t="s">
        <v>991</v>
      </c>
      <c r="C193" s="384"/>
      <c r="D193" s="384"/>
      <c r="E193" s="275"/>
      <c r="F193" s="276"/>
      <c r="G193" s="325"/>
      <c r="I193" s="63"/>
      <c r="M193" s="63"/>
      <c r="N193" s="64"/>
      <c r="O193" s="75"/>
    </row>
    <row r="194" spans="2:9" s="62" customFormat="1" ht="22.5" customHeight="1">
      <c r="B194" s="65"/>
      <c r="C194" s="62" t="s">
        <v>999</v>
      </c>
      <c r="D194" s="65"/>
      <c r="E194" s="64" t="s">
        <v>92</v>
      </c>
      <c r="F194" s="63">
        <v>100000</v>
      </c>
      <c r="G194" s="64" t="s">
        <v>6</v>
      </c>
      <c r="I194" s="75"/>
    </row>
    <row r="195" spans="2:9" s="62" customFormat="1" ht="22.5" customHeight="1">
      <c r="B195" s="65"/>
      <c r="C195" s="65"/>
      <c r="D195" s="65" t="s">
        <v>471</v>
      </c>
      <c r="E195" s="91"/>
      <c r="F195" s="66"/>
      <c r="G195" s="102"/>
      <c r="I195" s="75"/>
    </row>
    <row r="196" spans="1:7" ht="24" customHeight="1">
      <c r="A196" s="62"/>
      <c r="B196" s="65" t="s">
        <v>733</v>
      </c>
      <c r="E196" s="91"/>
      <c r="F196" s="66"/>
      <c r="G196" s="102"/>
    </row>
    <row r="197" spans="1:7" ht="24" customHeight="1">
      <c r="A197" s="62"/>
      <c r="B197" s="65" t="s">
        <v>732</v>
      </c>
      <c r="E197" s="91"/>
      <c r="F197" s="66"/>
      <c r="G197" s="102"/>
    </row>
    <row r="198" spans="1:8" ht="28.5" customHeight="1">
      <c r="A198" s="87" t="s">
        <v>740</v>
      </c>
      <c r="B198" s="78" t="s">
        <v>741</v>
      </c>
      <c r="C198" s="78"/>
      <c r="D198" s="78"/>
      <c r="E198" s="244" t="s">
        <v>92</v>
      </c>
      <c r="F198" s="96">
        <f>F199</f>
        <v>2110000</v>
      </c>
      <c r="G198" s="97" t="s">
        <v>6</v>
      </c>
      <c r="H198" s="67"/>
    </row>
    <row r="199" spans="1:8" ht="27.75" customHeight="1">
      <c r="A199" s="78"/>
      <c r="B199" s="78"/>
      <c r="C199" s="78" t="s">
        <v>742</v>
      </c>
      <c r="D199" s="78"/>
      <c r="E199" s="80" t="s">
        <v>92</v>
      </c>
      <c r="F199" s="79">
        <f>F204+F212+F219+F226+F234+F241+F251+F258</f>
        <v>2110000</v>
      </c>
      <c r="G199" s="80" t="s">
        <v>6</v>
      </c>
      <c r="H199" s="67"/>
    </row>
    <row r="200" spans="1:8" ht="24" customHeight="1">
      <c r="A200" s="78"/>
      <c r="B200" s="78"/>
      <c r="C200" s="78"/>
      <c r="D200" s="81" t="s">
        <v>706</v>
      </c>
      <c r="E200" s="80"/>
      <c r="F200" s="79"/>
      <c r="G200" s="80"/>
      <c r="H200" s="67"/>
    </row>
    <row r="201" spans="1:8" ht="26.25" customHeight="1">
      <c r="A201" s="78"/>
      <c r="B201" s="81" t="s">
        <v>707</v>
      </c>
      <c r="C201" s="78"/>
      <c r="D201" s="78"/>
      <c r="E201" s="80"/>
      <c r="F201" s="79"/>
      <c r="G201" s="80"/>
      <c r="H201" s="67"/>
    </row>
    <row r="202" spans="1:8" ht="24" customHeight="1">
      <c r="A202" s="62"/>
      <c r="B202" s="65" t="s">
        <v>708</v>
      </c>
      <c r="C202" s="91"/>
      <c r="D202" s="91"/>
      <c r="E202" s="242"/>
      <c r="F202" s="242"/>
      <c r="G202" s="64"/>
      <c r="H202" s="67"/>
    </row>
    <row r="203" spans="1:7" s="62" customFormat="1" ht="25.5" customHeight="1">
      <c r="A203" s="65"/>
      <c r="B203" s="65"/>
      <c r="C203" s="65"/>
      <c r="D203" s="62" t="s">
        <v>1111</v>
      </c>
      <c r="F203" s="63"/>
      <c r="G203" s="64"/>
    </row>
    <row r="204" spans="1:7" s="62" customFormat="1" ht="25.5" customHeight="1">
      <c r="A204" s="65"/>
      <c r="B204" s="65"/>
      <c r="C204" s="65"/>
      <c r="E204" s="62" t="s">
        <v>205</v>
      </c>
      <c r="F204" s="63">
        <v>506000</v>
      </c>
      <c r="G204" s="64" t="s">
        <v>6</v>
      </c>
    </row>
    <row r="205" spans="1:7" s="62" customFormat="1" ht="25.5" customHeight="1">
      <c r="A205" s="65"/>
      <c r="B205" s="65"/>
      <c r="C205" s="65"/>
      <c r="D205" s="65" t="s">
        <v>1222</v>
      </c>
      <c r="E205" s="65"/>
      <c r="F205" s="66"/>
      <c r="G205" s="67"/>
    </row>
    <row r="206" spans="1:7" s="62" customFormat="1" ht="25.5" customHeight="1">
      <c r="A206" s="65"/>
      <c r="B206" s="65" t="s">
        <v>1115</v>
      </c>
      <c r="C206" s="65"/>
      <c r="D206" s="65"/>
      <c r="E206" s="65"/>
      <c r="F206" s="66"/>
      <c r="G206" s="67"/>
    </row>
    <row r="207" spans="1:7" s="62" customFormat="1" ht="25.5" customHeight="1">
      <c r="A207" s="65"/>
      <c r="B207" s="65" t="s">
        <v>1112</v>
      </c>
      <c r="C207" s="65"/>
      <c r="D207" s="65"/>
      <c r="E207" s="65"/>
      <c r="F207" s="66"/>
      <c r="G207" s="67"/>
    </row>
    <row r="208" spans="1:15" s="62" customFormat="1" ht="23.25" customHeight="1">
      <c r="A208" s="298"/>
      <c r="B208" s="298"/>
      <c r="C208" s="399"/>
      <c r="D208" s="402" t="s">
        <v>1223</v>
      </c>
      <c r="E208" s="275"/>
      <c r="F208" s="276"/>
      <c r="G208" s="325"/>
      <c r="I208" s="63"/>
      <c r="M208" s="63"/>
      <c r="N208" s="64"/>
      <c r="O208" s="75"/>
    </row>
    <row r="209" spans="1:15" s="62" customFormat="1" ht="24">
      <c r="A209" s="298"/>
      <c r="B209" s="402" t="s">
        <v>1224</v>
      </c>
      <c r="C209" s="399"/>
      <c r="D209" s="399"/>
      <c r="E209" s="275"/>
      <c r="F209" s="276"/>
      <c r="G209" s="325"/>
      <c r="I209" s="63"/>
      <c r="M209" s="63"/>
      <c r="N209" s="64"/>
      <c r="O209" s="75"/>
    </row>
    <row r="210" spans="1:15" s="62" customFormat="1" ht="24">
      <c r="A210" s="298"/>
      <c r="B210" s="402" t="s">
        <v>1225</v>
      </c>
      <c r="C210" s="399"/>
      <c r="D210" s="399"/>
      <c r="E210" s="275"/>
      <c r="F210" s="276"/>
      <c r="G210" s="325"/>
      <c r="I210" s="63"/>
      <c r="M210" s="63"/>
      <c r="N210" s="64"/>
      <c r="O210" s="75"/>
    </row>
    <row r="211" spans="1:7" s="62" customFormat="1" ht="25.5" customHeight="1">
      <c r="A211" s="65"/>
      <c r="B211" s="65"/>
      <c r="C211" s="65"/>
      <c r="D211" s="62" t="s">
        <v>1114</v>
      </c>
      <c r="F211" s="63"/>
      <c r="G211" s="64"/>
    </row>
    <row r="212" spans="1:7" s="62" customFormat="1" ht="25.5" customHeight="1">
      <c r="A212" s="65"/>
      <c r="B212" s="65"/>
      <c r="C212" s="65"/>
      <c r="E212" s="64" t="s">
        <v>205</v>
      </c>
      <c r="F212" s="63">
        <v>337000</v>
      </c>
      <c r="G212" s="64" t="s">
        <v>6</v>
      </c>
    </row>
    <row r="213" spans="1:15" s="62" customFormat="1" ht="24">
      <c r="A213" s="298"/>
      <c r="B213" s="399"/>
      <c r="C213" s="399"/>
      <c r="D213" s="399" t="s">
        <v>1118</v>
      </c>
      <c r="E213" s="275"/>
      <c r="F213" s="276"/>
      <c r="G213" s="325"/>
      <c r="I213" s="63"/>
      <c r="M213" s="63"/>
      <c r="N213" s="64"/>
      <c r="O213" s="75"/>
    </row>
    <row r="214" spans="1:7" s="62" customFormat="1" ht="25.5" customHeight="1">
      <c r="A214" s="65"/>
      <c r="B214" s="65" t="s">
        <v>1116</v>
      </c>
      <c r="C214" s="65"/>
      <c r="D214" s="65"/>
      <c r="E214" s="65"/>
      <c r="F214" s="66"/>
      <c r="G214" s="67"/>
    </row>
    <row r="215" spans="1:7" ht="24" customHeight="1">
      <c r="A215" s="62"/>
      <c r="B215" s="81" t="s">
        <v>1117</v>
      </c>
      <c r="C215" s="81"/>
      <c r="D215" s="78"/>
      <c r="E215" s="80"/>
      <c r="F215" s="260"/>
      <c r="G215" s="80"/>
    </row>
    <row r="216" spans="1:15" s="62" customFormat="1" ht="23.25" customHeight="1">
      <c r="A216" s="298"/>
      <c r="B216" s="298"/>
      <c r="C216" s="399"/>
      <c r="D216" s="399" t="s">
        <v>1113</v>
      </c>
      <c r="E216" s="275"/>
      <c r="F216" s="276"/>
      <c r="G216" s="325"/>
      <c r="I216" s="63"/>
      <c r="M216" s="63"/>
      <c r="N216" s="64"/>
      <c r="O216" s="75"/>
    </row>
    <row r="217" spans="1:15" s="62" customFormat="1" ht="24">
      <c r="A217" s="298"/>
      <c r="B217" s="402" t="s">
        <v>1224</v>
      </c>
      <c r="C217" s="399"/>
      <c r="D217" s="399"/>
      <c r="E217" s="275"/>
      <c r="F217" s="276"/>
      <c r="G217" s="325"/>
      <c r="I217" s="63"/>
      <c r="M217" s="63"/>
      <c r="N217" s="64"/>
      <c r="O217" s="75"/>
    </row>
    <row r="218" spans="1:15" s="62" customFormat="1" ht="24">
      <c r="A218" s="298"/>
      <c r="B218" s="402" t="s">
        <v>1226</v>
      </c>
      <c r="C218" s="399"/>
      <c r="D218" s="399"/>
      <c r="E218" s="275"/>
      <c r="F218" s="276"/>
      <c r="G218" s="325"/>
      <c r="I218" s="63"/>
      <c r="M218" s="63"/>
      <c r="N218" s="64"/>
      <c r="O218" s="75"/>
    </row>
    <row r="219" spans="1:7" s="62" customFormat="1" ht="25.5" customHeight="1">
      <c r="A219" s="65"/>
      <c r="B219" s="65"/>
      <c r="C219" s="65"/>
      <c r="D219" s="62" t="s">
        <v>1119</v>
      </c>
      <c r="E219" s="64" t="s">
        <v>92</v>
      </c>
      <c r="F219" s="63">
        <v>95000</v>
      </c>
      <c r="G219" s="64" t="s">
        <v>6</v>
      </c>
    </row>
    <row r="220" spans="1:7" ht="24" customHeight="1">
      <c r="A220" s="62"/>
      <c r="B220" s="81"/>
      <c r="C220" s="81"/>
      <c r="D220" s="81" t="s">
        <v>1120</v>
      </c>
      <c r="E220" s="80"/>
      <c r="F220" s="260"/>
      <c r="G220" s="80"/>
    </row>
    <row r="221" spans="1:7" ht="24" customHeight="1">
      <c r="A221" s="62"/>
      <c r="B221" s="81" t="s">
        <v>1121</v>
      </c>
      <c r="C221" s="81"/>
      <c r="D221" s="81"/>
      <c r="E221" s="80"/>
      <c r="F221" s="260"/>
      <c r="G221" s="80"/>
    </row>
    <row r="222" spans="1:7" ht="24" customHeight="1">
      <c r="A222" s="62"/>
      <c r="B222" s="81" t="s">
        <v>1122</v>
      </c>
      <c r="C222" s="81"/>
      <c r="D222" s="81"/>
      <c r="E222" s="80"/>
      <c r="F222" s="260"/>
      <c r="G222" s="80"/>
    </row>
    <row r="223" spans="1:15" s="62" customFormat="1" ht="23.25" customHeight="1">
      <c r="A223" s="298"/>
      <c r="B223" s="298"/>
      <c r="C223" s="399"/>
      <c r="D223" s="402" t="s">
        <v>1131</v>
      </c>
      <c r="E223" s="275"/>
      <c r="F223" s="276"/>
      <c r="G223" s="325"/>
      <c r="I223" s="63"/>
      <c r="M223" s="63"/>
      <c r="N223" s="64"/>
      <c r="O223" s="75"/>
    </row>
    <row r="224" spans="1:15" s="62" customFormat="1" ht="24">
      <c r="A224" s="298"/>
      <c r="B224" s="399" t="s">
        <v>1132</v>
      </c>
      <c r="C224" s="399"/>
      <c r="D224" s="399"/>
      <c r="E224" s="275"/>
      <c r="F224" s="276"/>
      <c r="G224" s="325"/>
      <c r="I224" s="63"/>
      <c r="M224" s="63"/>
      <c r="N224" s="64"/>
      <c r="O224" s="75"/>
    </row>
    <row r="225" spans="1:15" s="62" customFormat="1" ht="24">
      <c r="A225" s="298"/>
      <c r="B225" s="402" t="s">
        <v>1227</v>
      </c>
      <c r="C225" s="399"/>
      <c r="D225" s="399"/>
      <c r="E225" s="275"/>
      <c r="F225" s="276"/>
      <c r="G225" s="325"/>
      <c r="I225" s="63"/>
      <c r="M225" s="63"/>
      <c r="N225" s="64"/>
      <c r="O225" s="75"/>
    </row>
    <row r="226" spans="1:7" s="62" customFormat="1" ht="25.5" customHeight="1">
      <c r="A226" s="65"/>
      <c r="B226" s="65"/>
      <c r="C226" s="65"/>
      <c r="D226" s="62" t="s">
        <v>1123</v>
      </c>
      <c r="E226" s="64" t="s">
        <v>92</v>
      </c>
      <c r="F226" s="63">
        <v>156000</v>
      </c>
      <c r="G226" s="64" t="s">
        <v>6</v>
      </c>
    </row>
    <row r="227" spans="2:9" ht="24">
      <c r="B227" s="81"/>
      <c r="C227" s="81"/>
      <c r="D227" s="81" t="s">
        <v>1124</v>
      </c>
      <c r="E227" s="80"/>
      <c r="F227" s="260"/>
      <c r="G227" s="80"/>
      <c r="H227" s="75"/>
      <c r="I227" s="66"/>
    </row>
    <row r="228" spans="2:9" ht="24">
      <c r="B228" s="81" t="s">
        <v>1125</v>
      </c>
      <c r="C228" s="81"/>
      <c r="D228" s="81"/>
      <c r="E228" s="80"/>
      <c r="F228" s="260"/>
      <c r="G228" s="80"/>
      <c r="H228" s="75"/>
      <c r="I228" s="66"/>
    </row>
    <row r="229" spans="2:9" ht="24">
      <c r="B229" s="65" t="s">
        <v>1228</v>
      </c>
      <c r="C229" s="62"/>
      <c r="D229" s="62"/>
      <c r="E229" s="64"/>
      <c r="F229" s="63"/>
      <c r="G229" s="64"/>
      <c r="H229" s="75"/>
      <c r="I229" s="66"/>
    </row>
    <row r="230" spans="2:9" ht="24" customHeight="1">
      <c r="B230" s="65" t="s">
        <v>1126</v>
      </c>
      <c r="F230" s="66"/>
      <c r="H230" s="75"/>
      <c r="I230" s="66"/>
    </row>
    <row r="231" spans="1:15" s="62" customFormat="1" ht="23.25" customHeight="1">
      <c r="A231" s="298"/>
      <c r="B231" s="298"/>
      <c r="C231" s="399"/>
      <c r="D231" s="399" t="s">
        <v>1131</v>
      </c>
      <c r="E231" s="275"/>
      <c r="F231" s="276"/>
      <c r="G231" s="325"/>
      <c r="I231" s="63"/>
      <c r="M231" s="63"/>
      <c r="N231" s="64"/>
      <c r="O231" s="75"/>
    </row>
    <row r="232" spans="1:15" s="62" customFormat="1" ht="24">
      <c r="A232" s="298"/>
      <c r="B232" s="399" t="s">
        <v>1132</v>
      </c>
      <c r="C232" s="399"/>
      <c r="D232" s="399"/>
      <c r="E232" s="275"/>
      <c r="F232" s="276"/>
      <c r="G232" s="325"/>
      <c r="I232" s="63"/>
      <c r="M232" s="63"/>
      <c r="N232" s="64"/>
      <c r="O232" s="75"/>
    </row>
    <row r="233" spans="1:15" s="62" customFormat="1" ht="24">
      <c r="A233" s="298"/>
      <c r="B233" s="399" t="s">
        <v>1133</v>
      </c>
      <c r="C233" s="399"/>
      <c r="D233" s="399"/>
      <c r="E233" s="275"/>
      <c r="F233" s="276"/>
      <c r="G233" s="325"/>
      <c r="I233" s="63"/>
      <c r="M233" s="63"/>
      <c r="N233" s="64"/>
      <c r="O233" s="75"/>
    </row>
    <row r="234" spans="1:7" s="62" customFormat="1" ht="25.5" customHeight="1">
      <c r="A234" s="65"/>
      <c r="B234" s="65"/>
      <c r="C234" s="65"/>
      <c r="D234" s="62" t="s">
        <v>1127</v>
      </c>
      <c r="E234" s="64" t="s">
        <v>92</v>
      </c>
      <c r="F234" s="63">
        <v>185000</v>
      </c>
      <c r="G234" s="64" t="s">
        <v>6</v>
      </c>
    </row>
    <row r="235" spans="1:9" s="193" customFormat="1" ht="26.25">
      <c r="A235" s="87"/>
      <c r="B235" s="65"/>
      <c r="C235" s="65"/>
      <c r="D235" s="65" t="s">
        <v>1128</v>
      </c>
      <c r="E235" s="67"/>
      <c r="F235" s="66"/>
      <c r="G235" s="91"/>
      <c r="H235" s="88"/>
      <c r="I235" s="237"/>
    </row>
    <row r="236" spans="2:9" s="62" customFormat="1" ht="24.75" customHeight="1">
      <c r="B236" s="65" t="s">
        <v>1129</v>
      </c>
      <c r="C236" s="65"/>
      <c r="D236" s="65"/>
      <c r="E236" s="67"/>
      <c r="F236" s="66"/>
      <c r="G236" s="91"/>
      <c r="H236" s="75"/>
      <c r="I236" s="63"/>
    </row>
    <row r="237" spans="1:9" s="62" customFormat="1" ht="21" customHeight="1">
      <c r="A237" s="65"/>
      <c r="B237" s="65" t="s">
        <v>1130</v>
      </c>
      <c r="E237" s="242"/>
      <c r="F237" s="63"/>
      <c r="G237" s="242"/>
      <c r="H237" s="75"/>
      <c r="I237" s="63"/>
    </row>
    <row r="238" spans="1:15" s="62" customFormat="1" ht="23.25" customHeight="1">
      <c r="A238" s="298"/>
      <c r="B238" s="298"/>
      <c r="C238" s="399"/>
      <c r="D238" s="399" t="s">
        <v>1131</v>
      </c>
      <c r="E238" s="275"/>
      <c r="F238" s="276"/>
      <c r="G238" s="325"/>
      <c r="I238" s="63"/>
      <c r="M238" s="63"/>
      <c r="N238" s="64"/>
      <c r="O238" s="75"/>
    </row>
    <row r="239" spans="1:15" s="62" customFormat="1" ht="24">
      <c r="A239" s="298"/>
      <c r="B239" s="399" t="s">
        <v>1132</v>
      </c>
      <c r="C239" s="399"/>
      <c r="D239" s="399"/>
      <c r="E239" s="275"/>
      <c r="F239" s="276"/>
      <c r="G239" s="325"/>
      <c r="I239" s="63"/>
      <c r="M239" s="63"/>
      <c r="N239" s="64"/>
      <c r="O239" s="75"/>
    </row>
    <row r="240" spans="1:15" s="62" customFormat="1" ht="24">
      <c r="A240" s="298"/>
      <c r="B240" s="402" t="s">
        <v>1229</v>
      </c>
      <c r="C240" s="399"/>
      <c r="D240" s="399"/>
      <c r="E240" s="275"/>
      <c r="F240" s="276"/>
      <c r="G240" s="325"/>
      <c r="I240" s="63"/>
      <c r="M240" s="63"/>
      <c r="N240" s="64"/>
      <c r="O240" s="75"/>
    </row>
    <row r="241" spans="1:7" s="62" customFormat="1" ht="25.5" customHeight="1">
      <c r="A241" s="65"/>
      <c r="B241" s="65"/>
      <c r="C241" s="65"/>
      <c r="D241" s="62" t="s">
        <v>1134</v>
      </c>
      <c r="E241" s="64" t="s">
        <v>92</v>
      </c>
      <c r="F241" s="63">
        <v>238000</v>
      </c>
      <c r="G241" s="64" t="s">
        <v>6</v>
      </c>
    </row>
    <row r="242" spans="1:15" s="62" customFormat="1" ht="23.25" customHeight="1">
      <c r="A242" s="298"/>
      <c r="B242" s="298"/>
      <c r="C242" s="399"/>
      <c r="D242" s="402" t="s">
        <v>1230</v>
      </c>
      <c r="E242" s="275"/>
      <c r="F242" s="276"/>
      <c r="G242" s="325"/>
      <c r="I242" s="63"/>
      <c r="M242" s="63"/>
      <c r="N242" s="64"/>
      <c r="O242" s="75"/>
    </row>
    <row r="243" spans="1:15" s="62" customFormat="1" ht="24">
      <c r="A243" s="298"/>
      <c r="B243" s="402" t="s">
        <v>1231</v>
      </c>
      <c r="C243" s="399"/>
      <c r="D243" s="399"/>
      <c r="E243" s="275"/>
      <c r="F243" s="276"/>
      <c r="G243" s="325"/>
      <c r="I243" s="63"/>
      <c r="M243" s="63"/>
      <c r="N243" s="64"/>
      <c r="O243" s="75"/>
    </row>
    <row r="244" spans="1:15" s="62" customFormat="1" ht="24">
      <c r="A244" s="298"/>
      <c r="B244" s="399" t="s">
        <v>1135</v>
      </c>
      <c r="C244" s="399"/>
      <c r="D244" s="399"/>
      <c r="E244" s="275"/>
      <c r="F244" s="276"/>
      <c r="G244" s="325"/>
      <c r="I244" s="63"/>
      <c r="M244" s="63"/>
      <c r="N244" s="64"/>
      <c r="O244" s="75"/>
    </row>
    <row r="245" spans="2:6" ht="24">
      <c r="B245" s="399" t="s">
        <v>1136</v>
      </c>
      <c r="C245" s="312"/>
      <c r="D245" s="275"/>
      <c r="E245" s="276"/>
      <c r="F245" s="276"/>
    </row>
    <row r="246" spans="2:7" ht="24">
      <c r="B246" s="81" t="s">
        <v>1137</v>
      </c>
      <c r="C246" s="81"/>
      <c r="D246" s="81"/>
      <c r="E246" s="80"/>
      <c r="F246" s="260"/>
      <c r="G246" s="80"/>
    </row>
    <row r="247" spans="1:15" s="62" customFormat="1" ht="23.25" customHeight="1">
      <c r="A247" s="298"/>
      <c r="B247" s="298"/>
      <c r="C247" s="399"/>
      <c r="D247" s="402" t="s">
        <v>1220</v>
      </c>
      <c r="E247" s="275"/>
      <c r="F247" s="276"/>
      <c r="G247" s="325"/>
      <c r="I247" s="63"/>
      <c r="M247" s="63"/>
      <c r="N247" s="64"/>
      <c r="O247" s="75"/>
    </row>
    <row r="248" spans="1:15" s="62" customFormat="1" ht="24">
      <c r="A248" s="298"/>
      <c r="B248" s="402" t="s">
        <v>1232</v>
      </c>
      <c r="C248" s="399"/>
      <c r="D248" s="399"/>
      <c r="E248" s="275"/>
      <c r="F248" s="276"/>
      <c r="G248" s="325"/>
      <c r="I248" s="63"/>
      <c r="M248" s="63"/>
      <c r="N248" s="64"/>
      <c r="O248" s="75"/>
    </row>
    <row r="249" spans="1:15" s="62" customFormat="1" ht="24">
      <c r="A249" s="298"/>
      <c r="B249" s="402" t="s">
        <v>1237</v>
      </c>
      <c r="C249" s="399"/>
      <c r="D249" s="399"/>
      <c r="E249" s="275"/>
      <c r="F249" s="276"/>
      <c r="G249" s="325"/>
      <c r="I249" s="63"/>
      <c r="M249" s="63"/>
      <c r="N249" s="64"/>
      <c r="O249" s="75"/>
    </row>
    <row r="250" spans="2:7" ht="21.75" customHeight="1">
      <c r="B250" s="65" t="s">
        <v>1233</v>
      </c>
      <c r="D250" s="62"/>
      <c r="E250" s="64"/>
      <c r="F250" s="231"/>
      <c r="G250" s="64"/>
    </row>
    <row r="251" spans="1:7" s="62" customFormat="1" ht="25.5" customHeight="1">
      <c r="A251" s="65"/>
      <c r="B251" s="65"/>
      <c r="C251" s="65"/>
      <c r="D251" s="62" t="s">
        <v>1284</v>
      </c>
      <c r="E251" s="64" t="s">
        <v>92</v>
      </c>
      <c r="F251" s="63">
        <v>338000</v>
      </c>
      <c r="G251" s="64" t="s">
        <v>6</v>
      </c>
    </row>
    <row r="252" spans="4:7" ht="24">
      <c r="D252" s="65" t="s">
        <v>1138</v>
      </c>
      <c r="E252" s="64"/>
      <c r="F252" s="231"/>
      <c r="G252" s="242"/>
    </row>
    <row r="253" spans="1:7" ht="24">
      <c r="A253" s="78"/>
      <c r="B253" s="65" t="s">
        <v>1139</v>
      </c>
      <c r="E253" s="64"/>
      <c r="F253" s="231"/>
      <c r="G253" s="242"/>
    </row>
    <row r="254" spans="1:7" ht="24">
      <c r="A254" s="78"/>
      <c r="B254" s="65" t="s">
        <v>1117</v>
      </c>
      <c r="E254" s="64"/>
      <c r="F254" s="231"/>
      <c r="G254" s="242"/>
    </row>
    <row r="255" spans="1:15" s="62" customFormat="1" ht="23.25" customHeight="1">
      <c r="A255" s="298"/>
      <c r="B255" s="298"/>
      <c r="C255" s="399"/>
      <c r="D255" s="402" t="s">
        <v>1220</v>
      </c>
      <c r="E255" s="275"/>
      <c r="F255" s="276"/>
      <c r="G255" s="325"/>
      <c r="I255" s="63"/>
      <c r="M255" s="63"/>
      <c r="N255" s="64"/>
      <c r="O255" s="75"/>
    </row>
    <row r="256" spans="1:15" s="62" customFormat="1" ht="24">
      <c r="A256" s="298"/>
      <c r="B256" s="399" t="s">
        <v>1140</v>
      </c>
      <c r="C256" s="399"/>
      <c r="D256" s="399"/>
      <c r="E256" s="275"/>
      <c r="F256" s="276"/>
      <c r="G256" s="325"/>
      <c r="I256" s="63"/>
      <c r="M256" s="63"/>
      <c r="N256" s="64"/>
      <c r="O256" s="75"/>
    </row>
    <row r="257" spans="1:15" s="62" customFormat="1" ht="24">
      <c r="A257" s="298"/>
      <c r="B257" s="402" t="s">
        <v>1235</v>
      </c>
      <c r="C257" s="399"/>
      <c r="D257" s="399"/>
      <c r="E257" s="275"/>
      <c r="F257" s="276"/>
      <c r="G257" s="325"/>
      <c r="I257" s="63"/>
      <c r="M257" s="63"/>
      <c r="N257" s="64"/>
      <c r="O257" s="75"/>
    </row>
    <row r="258" spans="1:7" s="62" customFormat="1" ht="25.5" customHeight="1">
      <c r="A258" s="65"/>
      <c r="B258" s="65"/>
      <c r="C258" s="65"/>
      <c r="D258" s="62" t="s">
        <v>1285</v>
      </c>
      <c r="E258" s="64" t="s">
        <v>92</v>
      </c>
      <c r="F258" s="63">
        <v>255000</v>
      </c>
      <c r="G258" s="64" t="s">
        <v>6</v>
      </c>
    </row>
    <row r="259" spans="4:7" ht="24">
      <c r="D259" s="65" t="s">
        <v>1141</v>
      </c>
      <c r="E259" s="64"/>
      <c r="F259" s="231"/>
      <c r="G259" s="242"/>
    </row>
    <row r="260" spans="1:7" ht="24">
      <c r="A260" s="78"/>
      <c r="B260" s="65" t="s">
        <v>1142</v>
      </c>
      <c r="E260" s="64"/>
      <c r="F260" s="231"/>
      <c r="G260" s="242"/>
    </row>
    <row r="261" spans="1:7" ht="24">
      <c r="A261" s="78"/>
      <c r="B261" s="65" t="s">
        <v>1117</v>
      </c>
      <c r="E261" s="64"/>
      <c r="F261" s="231"/>
      <c r="G261" s="242"/>
    </row>
    <row r="262" spans="1:15" s="62" customFormat="1" ht="23.25" customHeight="1">
      <c r="A262" s="298"/>
      <c r="B262" s="298"/>
      <c r="C262" s="399"/>
      <c r="D262" s="402" t="s">
        <v>1234</v>
      </c>
      <c r="E262" s="275"/>
      <c r="F262" s="276"/>
      <c r="G262" s="325"/>
      <c r="I262" s="63"/>
      <c r="M262" s="63"/>
      <c r="N262" s="64"/>
      <c r="O262" s="75"/>
    </row>
    <row r="263" spans="1:15" s="62" customFormat="1" ht="24">
      <c r="A263" s="298"/>
      <c r="B263" s="399" t="s">
        <v>1140</v>
      </c>
      <c r="C263" s="399"/>
      <c r="D263" s="399"/>
      <c r="E263" s="275"/>
      <c r="F263" s="276"/>
      <c r="G263" s="325"/>
      <c r="I263" s="63"/>
      <c r="M263" s="63"/>
      <c r="N263" s="64"/>
      <c r="O263" s="75"/>
    </row>
    <row r="264" spans="1:15" s="62" customFormat="1" ht="24">
      <c r="A264" s="298"/>
      <c r="B264" s="402" t="s">
        <v>1236</v>
      </c>
      <c r="C264" s="399"/>
      <c r="D264" s="399"/>
      <c r="E264" s="275"/>
      <c r="F264" s="276"/>
      <c r="G264" s="325"/>
      <c r="I264" s="63"/>
      <c r="M264" s="63"/>
      <c r="N264" s="64"/>
      <c r="O264" s="75"/>
    </row>
    <row r="265" spans="4:7" ht="21.75" customHeight="1">
      <c r="D265" s="62"/>
      <c r="E265" s="64"/>
      <c r="F265" s="231"/>
      <c r="G265" s="64"/>
    </row>
    <row r="266" spans="1:7" ht="24">
      <c r="A266" s="78"/>
      <c r="B266" s="78"/>
      <c r="C266" s="78"/>
      <c r="D266" s="78"/>
      <c r="E266" s="80"/>
      <c r="F266" s="260"/>
      <c r="G266" s="243"/>
    </row>
    <row r="267" spans="1:7" ht="24">
      <c r="A267" s="78"/>
      <c r="B267" s="78"/>
      <c r="C267" s="78"/>
      <c r="D267" s="78"/>
      <c r="E267" s="80"/>
      <c r="F267" s="260"/>
      <c r="G267" s="243"/>
    </row>
    <row r="268" spans="1:7" ht="24">
      <c r="A268" s="62"/>
      <c r="B268" s="78"/>
      <c r="C268" s="78"/>
      <c r="D268" s="78"/>
      <c r="E268" s="80"/>
      <c r="F268" s="260"/>
      <c r="G268" s="243"/>
    </row>
    <row r="269" spans="1:7" ht="24">
      <c r="A269" s="62"/>
      <c r="B269" s="78"/>
      <c r="C269" s="78"/>
      <c r="D269" s="78"/>
      <c r="E269" s="80"/>
      <c r="F269" s="260"/>
      <c r="G269" s="243"/>
    </row>
    <row r="270" spans="1:7" ht="24">
      <c r="A270" s="62"/>
      <c r="B270" s="62"/>
      <c r="C270" s="62"/>
      <c r="D270" s="62"/>
      <c r="E270" s="64"/>
      <c r="F270" s="231"/>
      <c r="G270" s="242"/>
    </row>
    <row r="271" spans="2:7" ht="24">
      <c r="B271" s="62"/>
      <c r="C271" s="62"/>
      <c r="D271" s="100"/>
      <c r="E271" s="64"/>
      <c r="F271" s="231"/>
      <c r="G271" s="242"/>
    </row>
    <row r="272" spans="3:7" ht="24">
      <c r="C272" s="62"/>
      <c r="E272" s="64"/>
      <c r="F272" s="231"/>
      <c r="G272" s="242"/>
    </row>
    <row r="275" spans="1:7" ht="24">
      <c r="A275" s="62"/>
      <c r="B275" s="78"/>
      <c r="C275" s="81"/>
      <c r="D275" s="81"/>
      <c r="E275" s="83"/>
      <c r="F275" s="262"/>
      <c r="G275" s="243"/>
    </row>
    <row r="276" spans="1:7" ht="24">
      <c r="A276" s="62"/>
      <c r="B276" s="81"/>
      <c r="C276" s="81"/>
      <c r="D276" s="81"/>
      <c r="E276" s="83"/>
      <c r="F276" s="262"/>
      <c r="G276" s="246"/>
    </row>
    <row r="277" spans="2:7" ht="24">
      <c r="B277" s="81"/>
      <c r="C277" s="81"/>
      <c r="D277" s="81"/>
      <c r="E277" s="83"/>
      <c r="F277" s="262"/>
      <c r="G277" s="246"/>
    </row>
    <row r="278" spans="2:7" ht="24">
      <c r="B278" s="62"/>
      <c r="G278" s="242"/>
    </row>
    <row r="279" ht="24">
      <c r="D279" s="100"/>
    </row>
    <row r="283" spans="2:7" ht="24">
      <c r="B283" s="78"/>
      <c r="C283" s="81"/>
      <c r="D283" s="78"/>
      <c r="E283" s="80"/>
      <c r="F283" s="262"/>
      <c r="G283" s="243"/>
    </row>
    <row r="284" spans="2:7" ht="24">
      <c r="B284" s="81"/>
      <c r="C284" s="81"/>
      <c r="D284" s="81"/>
      <c r="E284" s="83"/>
      <c r="F284" s="262"/>
      <c r="G284" s="246"/>
    </row>
    <row r="286" ht="24">
      <c r="F286" s="231"/>
    </row>
    <row r="287" ht="24">
      <c r="B287" s="62"/>
    </row>
    <row r="310" ht="24">
      <c r="F310" s="231"/>
    </row>
    <row r="312" ht="24">
      <c r="F312" s="231"/>
    </row>
  </sheetData>
  <sheetProtection/>
  <mergeCells count="23">
    <mergeCell ref="B46:G46"/>
    <mergeCell ref="B47:G47"/>
    <mergeCell ref="D48:G48"/>
    <mergeCell ref="B49:G49"/>
    <mergeCell ref="B50:G50"/>
    <mergeCell ref="B40:G40"/>
    <mergeCell ref="B41:G41"/>
    <mergeCell ref="B42:G42"/>
    <mergeCell ref="B43:G43"/>
    <mergeCell ref="B44:G44"/>
    <mergeCell ref="B45:G45"/>
    <mergeCell ref="B20:G20"/>
    <mergeCell ref="D37:G37"/>
    <mergeCell ref="B38:G38"/>
    <mergeCell ref="D10:G10"/>
    <mergeCell ref="B11:G11"/>
    <mergeCell ref="B39:G39"/>
    <mergeCell ref="A5:G5"/>
    <mergeCell ref="A1:G1"/>
    <mergeCell ref="A2:G2"/>
    <mergeCell ref="A3:G3"/>
    <mergeCell ref="A4:G4"/>
    <mergeCell ref="D19:G19"/>
  </mergeCells>
  <printOptions/>
  <pageMargins left="1.1811023622047245" right="0.35433070866141736" top="0.984251968503937" bottom="0.8267716535433072" header="0.5118110236220472" footer="0.5118110236220472"/>
  <pageSetup firstPageNumber="77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J91"/>
  <sheetViews>
    <sheetView view="pageLayout" zoomScaleSheetLayoutView="115" workbookViewId="0" topLeftCell="A2">
      <selection activeCell="A1" sqref="A1:G60"/>
    </sheetView>
  </sheetViews>
  <sheetFormatPr defaultColWidth="9.140625" defaultRowHeight="12.75"/>
  <cols>
    <col min="1" max="2" width="5.28125" style="0" customWidth="1"/>
    <col min="3" max="3" width="4.57421875" style="0" customWidth="1"/>
    <col min="4" max="4" width="39.28125" style="0" customWidth="1"/>
    <col min="5" max="5" width="10.7109375" style="254" customWidth="1"/>
    <col min="6" max="6" width="12.8515625" style="0" customWidth="1"/>
    <col min="7" max="7" width="7.28125" style="241" customWidth="1"/>
    <col min="8" max="8" width="6.421875" style="0" customWidth="1"/>
    <col min="9" max="9" width="7.8515625" style="0" customWidth="1"/>
    <col min="10" max="10" width="12.8515625" style="0" customWidth="1"/>
  </cols>
  <sheetData>
    <row r="1" spans="1:7" s="65" customFormat="1" ht="26.25">
      <c r="A1" s="422" t="s">
        <v>824</v>
      </c>
      <c r="B1" s="423"/>
      <c r="C1" s="423"/>
      <c r="D1" s="423"/>
      <c r="E1" s="423"/>
      <c r="F1" s="423"/>
      <c r="G1" s="423"/>
    </row>
    <row r="2" spans="1:7" s="65" customFormat="1" ht="26.25">
      <c r="A2" s="422" t="s">
        <v>121</v>
      </c>
      <c r="B2" s="423"/>
      <c r="C2" s="423"/>
      <c r="D2" s="423"/>
      <c r="E2" s="423"/>
      <c r="F2" s="423"/>
      <c r="G2" s="423"/>
    </row>
    <row r="3" spans="1:7" s="65" customFormat="1" ht="26.25">
      <c r="A3" s="422" t="s">
        <v>122</v>
      </c>
      <c r="B3" s="423"/>
      <c r="C3" s="423"/>
      <c r="D3" s="423"/>
      <c r="E3" s="423"/>
      <c r="F3" s="423"/>
      <c r="G3" s="423"/>
    </row>
    <row r="4" spans="1:10" s="65" customFormat="1" ht="26.25">
      <c r="A4" s="422" t="s">
        <v>152</v>
      </c>
      <c r="B4" s="423"/>
      <c r="C4" s="423"/>
      <c r="D4" s="423"/>
      <c r="E4" s="423"/>
      <c r="F4" s="423"/>
      <c r="G4" s="423"/>
      <c r="J4" s="76"/>
    </row>
    <row r="5" spans="1:7" s="87" customFormat="1" ht="24.75" customHeight="1">
      <c r="A5" s="416" t="s">
        <v>215</v>
      </c>
      <c r="B5" s="437"/>
      <c r="C5" s="437"/>
      <c r="D5" s="437"/>
      <c r="E5" s="437"/>
      <c r="F5" s="437"/>
      <c r="G5" s="437"/>
    </row>
    <row r="6" spans="1:7" s="62" customFormat="1" ht="27" customHeight="1">
      <c r="A6" s="62" t="s">
        <v>357</v>
      </c>
      <c r="E6" s="64" t="s">
        <v>92</v>
      </c>
      <c r="F6" s="63">
        <f>F7</f>
        <v>390000</v>
      </c>
      <c r="G6" s="64" t="s">
        <v>6</v>
      </c>
    </row>
    <row r="7" spans="1:10" s="78" customFormat="1" ht="25.5" customHeight="1">
      <c r="A7" s="78" t="s">
        <v>358</v>
      </c>
      <c r="E7" s="80" t="s">
        <v>92</v>
      </c>
      <c r="F7" s="79">
        <f>F8</f>
        <v>390000</v>
      </c>
      <c r="G7" s="80" t="s">
        <v>6</v>
      </c>
      <c r="J7" s="98"/>
    </row>
    <row r="8" spans="2:7" s="62" customFormat="1" ht="27.75" customHeight="1">
      <c r="B8" s="59" t="s">
        <v>359</v>
      </c>
      <c r="D8" s="59"/>
      <c r="E8" s="64" t="s">
        <v>92</v>
      </c>
      <c r="F8" s="63">
        <f>F10</f>
        <v>390000</v>
      </c>
      <c r="G8" s="64" t="s">
        <v>6</v>
      </c>
    </row>
    <row r="9" spans="3:7" s="65" customFormat="1" ht="26.25" customHeight="1">
      <c r="C9" s="62" t="s">
        <v>52</v>
      </c>
      <c r="E9" s="67"/>
      <c r="F9" s="66"/>
      <c r="G9" s="67"/>
    </row>
    <row r="10" spans="2:7" s="62" customFormat="1" ht="30" customHeight="1">
      <c r="B10" s="62" t="s">
        <v>330</v>
      </c>
      <c r="E10" s="64" t="s">
        <v>92</v>
      </c>
      <c r="F10" s="63">
        <f>F12+F23+F31+F38+F46+F54</f>
        <v>390000</v>
      </c>
      <c r="G10" s="64" t="s">
        <v>6</v>
      </c>
    </row>
    <row r="11" spans="3:7" s="62" customFormat="1" ht="23.25">
      <c r="C11" s="102" t="s">
        <v>610</v>
      </c>
      <c r="D11" s="102"/>
      <c r="E11" s="64"/>
      <c r="F11" s="63"/>
      <c r="G11" s="64"/>
    </row>
    <row r="12" spans="2:7" s="62" customFormat="1" ht="25.5" customHeight="1">
      <c r="B12" s="62" t="s">
        <v>919</v>
      </c>
      <c r="D12" s="102"/>
      <c r="E12" s="64" t="s">
        <v>92</v>
      </c>
      <c r="F12" s="63">
        <v>100000</v>
      </c>
      <c r="G12" s="64" t="s">
        <v>6</v>
      </c>
    </row>
    <row r="13" spans="4:7" s="62" customFormat="1" ht="24">
      <c r="D13" s="238" t="s">
        <v>481</v>
      </c>
      <c r="E13" s="64"/>
      <c r="F13" s="63"/>
      <c r="G13" s="64"/>
    </row>
    <row r="14" spans="2:7" s="62" customFormat="1" ht="24">
      <c r="B14" s="65" t="s">
        <v>620</v>
      </c>
      <c r="D14" s="238"/>
      <c r="E14" s="64"/>
      <c r="F14" s="63"/>
      <c r="G14" s="64"/>
    </row>
    <row r="15" spans="2:7" s="62" customFormat="1" ht="24">
      <c r="B15" s="65" t="s">
        <v>621</v>
      </c>
      <c r="D15" s="238"/>
      <c r="E15" s="64"/>
      <c r="F15" s="63"/>
      <c r="G15" s="64"/>
    </row>
    <row r="16" spans="2:7" s="62" customFormat="1" ht="24">
      <c r="B16" s="65" t="s">
        <v>611</v>
      </c>
      <c r="D16" s="238"/>
      <c r="E16" s="64"/>
      <c r="F16" s="63"/>
      <c r="G16" s="64"/>
    </row>
    <row r="17" spans="2:7" s="62" customFormat="1" ht="24">
      <c r="B17" s="65" t="s">
        <v>613</v>
      </c>
      <c r="D17" s="238"/>
      <c r="E17" s="64"/>
      <c r="F17" s="63"/>
      <c r="G17" s="64"/>
    </row>
    <row r="18" spans="2:7" s="62" customFormat="1" ht="24">
      <c r="B18" s="65" t="s">
        <v>612</v>
      </c>
      <c r="D18" s="238"/>
      <c r="E18" s="64"/>
      <c r="F18" s="63"/>
      <c r="G18" s="64"/>
    </row>
    <row r="19" spans="2:7" s="62" customFormat="1" ht="24">
      <c r="B19" s="65"/>
      <c r="D19" s="238" t="s">
        <v>1238</v>
      </c>
      <c r="E19" s="64"/>
      <c r="F19" s="63"/>
      <c r="G19" s="64"/>
    </row>
    <row r="20" spans="2:7" s="62" customFormat="1" ht="24">
      <c r="B20" s="65" t="s">
        <v>1239</v>
      </c>
      <c r="D20" s="238"/>
      <c r="E20" s="64"/>
      <c r="F20" s="63"/>
      <c r="G20" s="64"/>
    </row>
    <row r="21" spans="2:7" s="62" customFormat="1" ht="24">
      <c r="B21" s="65" t="s">
        <v>1240</v>
      </c>
      <c r="D21" s="238"/>
      <c r="E21" s="64"/>
      <c r="F21" s="63"/>
      <c r="G21" s="64"/>
    </row>
    <row r="22" spans="2:7" s="62" customFormat="1" ht="24">
      <c r="B22" s="65" t="s">
        <v>1255</v>
      </c>
      <c r="D22" s="238"/>
      <c r="E22" s="64"/>
      <c r="F22" s="63"/>
      <c r="G22" s="64"/>
    </row>
    <row r="23" spans="3:7" s="62" customFormat="1" ht="29.25" customHeight="1">
      <c r="C23" s="70" t="s">
        <v>482</v>
      </c>
      <c r="D23" s="70"/>
      <c r="E23" s="64"/>
      <c r="F23" s="63">
        <v>50000</v>
      </c>
      <c r="G23" s="64" t="s">
        <v>6</v>
      </c>
    </row>
    <row r="24" spans="4:7" s="62" customFormat="1" ht="22.5" customHeight="1">
      <c r="D24" s="443" t="s">
        <v>614</v>
      </c>
      <c r="E24" s="444"/>
      <c r="F24" s="444"/>
      <c r="G24" s="444"/>
    </row>
    <row r="25" spans="2:7" s="65" customFormat="1" ht="24">
      <c r="B25" s="65" t="s">
        <v>622</v>
      </c>
      <c r="D25" s="69"/>
      <c r="E25" s="67"/>
      <c r="F25" s="66"/>
      <c r="G25" s="238"/>
    </row>
    <row r="26" spans="2:7" s="65" customFormat="1" ht="24">
      <c r="B26" s="65" t="s">
        <v>615</v>
      </c>
      <c r="D26" s="69"/>
      <c r="E26" s="67"/>
      <c r="F26" s="66"/>
      <c r="G26" s="238"/>
    </row>
    <row r="27" spans="4:7" s="65" customFormat="1" ht="24">
      <c r="D27" s="65" t="s">
        <v>1241</v>
      </c>
      <c r="E27" s="67"/>
      <c r="F27" s="66"/>
      <c r="G27" s="238"/>
    </row>
    <row r="28" spans="2:7" s="62" customFormat="1" ht="24">
      <c r="B28" s="65" t="s">
        <v>1242</v>
      </c>
      <c r="C28" s="65"/>
      <c r="D28" s="65"/>
      <c r="E28" s="67"/>
      <c r="F28" s="66"/>
      <c r="G28" s="238"/>
    </row>
    <row r="29" spans="2:7" s="65" customFormat="1" ht="24">
      <c r="B29" s="238" t="s">
        <v>1243</v>
      </c>
      <c r="E29" s="67"/>
      <c r="F29" s="66"/>
      <c r="G29" s="238"/>
    </row>
    <row r="30" spans="3:7" s="62" customFormat="1" ht="23.25">
      <c r="C30" s="62" t="s">
        <v>543</v>
      </c>
      <c r="E30" s="64"/>
      <c r="F30" s="63"/>
      <c r="G30" s="64"/>
    </row>
    <row r="31" spans="5:7" s="62" customFormat="1" ht="20.25" customHeight="1">
      <c r="E31" s="64" t="s">
        <v>92</v>
      </c>
      <c r="F31" s="63">
        <v>100000</v>
      </c>
      <c r="G31" s="64" t="s">
        <v>6</v>
      </c>
    </row>
    <row r="32" spans="4:7" s="62" customFormat="1" ht="19.5" customHeight="1">
      <c r="D32" s="100" t="s">
        <v>623</v>
      </c>
      <c r="E32" s="64"/>
      <c r="F32" s="63"/>
      <c r="G32" s="102"/>
    </row>
    <row r="33" spans="2:7" s="62" customFormat="1" ht="21" customHeight="1">
      <c r="B33" s="65" t="s">
        <v>624</v>
      </c>
      <c r="D33" s="70"/>
      <c r="E33" s="64"/>
      <c r="F33" s="63"/>
      <c r="G33" s="102"/>
    </row>
    <row r="34" spans="2:7" s="62" customFormat="1" ht="23.25" customHeight="1">
      <c r="B34" s="65" t="s">
        <v>616</v>
      </c>
      <c r="D34" s="70"/>
      <c r="E34" s="64"/>
      <c r="F34" s="63"/>
      <c r="G34" s="102"/>
    </row>
    <row r="35" spans="4:7" s="65" customFormat="1" ht="22.5" customHeight="1">
      <c r="D35" s="65" t="s">
        <v>920</v>
      </c>
      <c r="E35" s="67"/>
      <c r="F35" s="66"/>
      <c r="G35" s="238"/>
    </row>
    <row r="36" spans="2:7" s="65" customFormat="1" ht="23.25" customHeight="1">
      <c r="B36" s="65" t="s">
        <v>625</v>
      </c>
      <c r="E36" s="67"/>
      <c r="F36" s="66"/>
      <c r="G36" s="238"/>
    </row>
    <row r="37" spans="2:7" s="65" customFormat="1" ht="22.5" customHeight="1">
      <c r="B37" s="65" t="s">
        <v>1244</v>
      </c>
      <c r="E37" s="67"/>
      <c r="F37" s="66"/>
      <c r="G37" s="238"/>
    </row>
    <row r="38" spans="3:7" s="62" customFormat="1" ht="23.25">
      <c r="C38" s="313" t="s">
        <v>541</v>
      </c>
      <c r="D38" s="313"/>
      <c r="E38" s="313" t="s">
        <v>92</v>
      </c>
      <c r="F38" s="247">
        <v>20000</v>
      </c>
      <c r="G38" s="89" t="s">
        <v>6</v>
      </c>
    </row>
    <row r="39" spans="4:7" s="65" customFormat="1" ht="24">
      <c r="D39" s="439" t="s">
        <v>617</v>
      </c>
      <c r="E39" s="439"/>
      <c r="F39" s="439"/>
      <c r="G39" s="439"/>
    </row>
    <row r="40" spans="2:7" s="65" customFormat="1" ht="24">
      <c r="B40" s="65" t="s">
        <v>759</v>
      </c>
      <c r="D40" s="69"/>
      <c r="E40" s="69"/>
      <c r="F40" s="69"/>
      <c r="G40" s="69"/>
    </row>
    <row r="41" spans="2:7" s="65" customFormat="1" ht="24">
      <c r="B41" s="411" t="s">
        <v>618</v>
      </c>
      <c r="C41" s="411"/>
      <c r="D41" s="411"/>
      <c r="E41" s="411"/>
      <c r="F41" s="411"/>
      <c r="G41" s="411"/>
    </row>
    <row r="42" spans="4:7" s="65" customFormat="1" ht="24">
      <c r="D42" s="65" t="s">
        <v>921</v>
      </c>
      <c r="E42" s="67"/>
      <c r="F42" s="66"/>
      <c r="G42" s="238"/>
    </row>
    <row r="43" spans="2:7" s="65" customFormat="1" ht="24">
      <c r="B43" s="411" t="s">
        <v>542</v>
      </c>
      <c r="C43" s="411"/>
      <c r="D43" s="411"/>
      <c r="E43" s="411"/>
      <c r="F43" s="411"/>
      <c r="G43" s="411"/>
    </row>
    <row r="44" spans="2:7" s="65" customFormat="1" ht="24">
      <c r="B44" s="411" t="s">
        <v>922</v>
      </c>
      <c r="C44" s="411"/>
      <c r="D44" s="411"/>
      <c r="E44" s="411"/>
      <c r="F44" s="411"/>
      <c r="G44" s="411"/>
    </row>
    <row r="45" spans="3:8" s="65" customFormat="1" ht="24">
      <c r="C45" s="62" t="s">
        <v>1283</v>
      </c>
      <c r="D45" s="62"/>
      <c r="E45" s="64"/>
      <c r="F45" s="63"/>
      <c r="G45" s="64"/>
      <c r="H45" s="75"/>
    </row>
    <row r="46" spans="2:8" s="65" customFormat="1" ht="24">
      <c r="B46" s="62"/>
      <c r="C46" s="62"/>
      <c r="D46" s="62"/>
      <c r="E46" s="64" t="s">
        <v>92</v>
      </c>
      <c r="F46" s="63">
        <v>100000</v>
      </c>
      <c r="G46" s="64" t="s">
        <v>6</v>
      </c>
      <c r="H46" s="75"/>
    </row>
    <row r="47" spans="4:8" s="65" customFormat="1" ht="24">
      <c r="D47" s="65" t="s">
        <v>924</v>
      </c>
      <c r="E47" s="67"/>
      <c r="F47" s="66"/>
      <c r="G47" s="238"/>
      <c r="H47" s="75"/>
    </row>
    <row r="48" spans="1:7" ht="24">
      <c r="A48" s="100"/>
      <c r="B48" s="100" t="s">
        <v>925</v>
      </c>
      <c r="C48" s="100"/>
      <c r="D48" s="100"/>
      <c r="E48" s="256"/>
      <c r="F48" s="100"/>
      <c r="G48" s="255"/>
    </row>
    <row r="49" spans="1:7" ht="24">
      <c r="A49" s="100"/>
      <c r="B49" s="100" t="s">
        <v>926</v>
      </c>
      <c r="C49" s="100"/>
      <c r="D49" s="100"/>
      <c r="E49" s="256"/>
      <c r="F49" s="100"/>
      <c r="G49" s="255"/>
    </row>
    <row r="50" spans="1:7" ht="24">
      <c r="A50" s="100"/>
      <c r="B50" s="65"/>
      <c r="C50" s="65"/>
      <c r="D50" s="411" t="s">
        <v>923</v>
      </c>
      <c r="E50" s="411"/>
      <c r="F50" s="411"/>
      <c r="G50" s="411"/>
    </row>
    <row r="51" spans="1:7" ht="24">
      <c r="A51" s="100"/>
      <c r="B51" s="411" t="s">
        <v>190</v>
      </c>
      <c r="C51" s="411"/>
      <c r="D51" s="411"/>
      <c r="E51" s="411"/>
      <c r="F51" s="411"/>
      <c r="G51" s="411"/>
    </row>
    <row r="52" spans="1:7" ht="24">
      <c r="A52" s="100"/>
      <c r="B52" s="411" t="s">
        <v>1247</v>
      </c>
      <c r="C52" s="411"/>
      <c r="D52" s="411"/>
      <c r="E52" s="411"/>
      <c r="F52" s="411"/>
      <c r="G52" s="411"/>
    </row>
    <row r="53" spans="2:7" s="100" customFormat="1" ht="24">
      <c r="B53" s="411" t="s">
        <v>1246</v>
      </c>
      <c r="C53" s="411"/>
      <c r="D53" s="411"/>
      <c r="E53" s="411"/>
      <c r="F53" s="411"/>
      <c r="G53" s="411"/>
    </row>
    <row r="54" spans="3:7" s="100" customFormat="1" ht="24">
      <c r="C54" s="107" t="s">
        <v>619</v>
      </c>
      <c r="D54" s="107"/>
      <c r="E54" s="257" t="s">
        <v>92</v>
      </c>
      <c r="F54" s="232">
        <v>20000</v>
      </c>
      <c r="G54" s="257" t="s">
        <v>544</v>
      </c>
    </row>
    <row r="55" spans="2:7" s="100" customFormat="1" ht="24">
      <c r="B55" s="65"/>
      <c r="C55" s="65"/>
      <c r="D55" s="65" t="s">
        <v>627</v>
      </c>
      <c r="E55" s="67"/>
      <c r="F55" s="66"/>
      <c r="G55" s="238"/>
    </row>
    <row r="56" spans="2:7" s="100" customFormat="1" ht="24">
      <c r="B56" s="100" t="s">
        <v>628</v>
      </c>
      <c r="E56" s="256"/>
      <c r="G56" s="255"/>
    </row>
    <row r="57" spans="2:7" s="100" customFormat="1" ht="24">
      <c r="B57" s="100" t="s">
        <v>626</v>
      </c>
      <c r="E57" s="256"/>
      <c r="G57" s="255"/>
    </row>
    <row r="58" spans="2:7" s="100" customFormat="1" ht="24">
      <c r="B58" s="65"/>
      <c r="C58" s="65"/>
      <c r="D58" s="65" t="s">
        <v>1245</v>
      </c>
      <c r="E58" s="67"/>
      <c r="F58" s="66"/>
      <c r="G58" s="238"/>
    </row>
    <row r="59" spans="2:7" s="100" customFormat="1" ht="24">
      <c r="B59" s="65" t="s">
        <v>927</v>
      </c>
      <c r="C59" s="62"/>
      <c r="D59" s="65"/>
      <c r="E59" s="64"/>
      <c r="F59" s="63"/>
      <c r="G59" s="102"/>
    </row>
    <row r="60" spans="2:7" s="100" customFormat="1" ht="24">
      <c r="B60" s="65" t="s">
        <v>1256</v>
      </c>
      <c r="C60" s="62"/>
      <c r="D60" s="62"/>
      <c r="E60" s="64"/>
      <c r="F60" s="63"/>
      <c r="G60" s="102"/>
    </row>
    <row r="61" spans="2:7" s="100" customFormat="1" ht="24">
      <c r="B61" s="58"/>
      <c r="E61" s="256"/>
      <c r="G61" s="255"/>
    </row>
    <row r="62" spans="3:7" s="100" customFormat="1" ht="24">
      <c r="C62" s="58"/>
      <c r="E62" s="256"/>
      <c r="G62" s="255"/>
    </row>
    <row r="63" spans="3:7" s="100" customFormat="1" ht="24">
      <c r="C63" s="58"/>
      <c r="E63" s="256"/>
      <c r="G63" s="255"/>
    </row>
    <row r="64" spans="3:7" s="100" customFormat="1" ht="24">
      <c r="C64" s="194"/>
      <c r="E64" s="256"/>
      <c r="F64" s="101"/>
      <c r="G64" s="255"/>
    </row>
    <row r="65" spans="3:7" s="100" customFormat="1" ht="24">
      <c r="C65" s="194"/>
      <c r="E65" s="256"/>
      <c r="F65" s="101"/>
      <c r="G65" s="255"/>
    </row>
    <row r="66" spans="1:7" ht="22.5" customHeight="1">
      <c r="A66" s="283"/>
      <c r="B66" s="283"/>
      <c r="C66" s="194"/>
      <c r="D66" s="283"/>
      <c r="E66" s="284"/>
      <c r="F66" s="101"/>
      <c r="G66" s="285"/>
    </row>
    <row r="67" spans="1:7" ht="24">
      <c r="A67" s="283"/>
      <c r="B67" s="283"/>
      <c r="C67" s="194"/>
      <c r="D67" s="283"/>
      <c r="E67" s="284"/>
      <c r="F67" s="101"/>
      <c r="G67" s="285"/>
    </row>
    <row r="68" spans="1:7" ht="24">
      <c r="A68" s="283"/>
      <c r="B68" s="283"/>
      <c r="C68" s="194"/>
      <c r="D68" s="283"/>
      <c r="E68" s="284"/>
      <c r="F68" s="101"/>
      <c r="G68" s="285"/>
    </row>
    <row r="69" spans="1:7" ht="24">
      <c r="A69" s="283"/>
      <c r="B69" s="283"/>
      <c r="C69" s="194"/>
      <c r="D69" s="283"/>
      <c r="E69" s="284"/>
      <c r="F69" s="101"/>
      <c r="G69" s="285"/>
    </row>
    <row r="70" spans="1:7" ht="24">
      <c r="A70" s="283"/>
      <c r="B70" s="283"/>
      <c r="C70" s="194"/>
      <c r="D70" s="283"/>
      <c r="E70" s="284"/>
      <c r="F70" s="100"/>
      <c r="G70" s="285"/>
    </row>
    <row r="71" spans="1:7" ht="24">
      <c r="A71" s="283"/>
      <c r="B71" s="283"/>
      <c r="C71" s="194"/>
      <c r="D71" s="283"/>
      <c r="E71" s="284"/>
      <c r="F71" s="286"/>
      <c r="G71" s="285"/>
    </row>
    <row r="72" spans="1:7" ht="24">
      <c r="A72" s="283"/>
      <c r="B72" s="283"/>
      <c r="C72" s="194"/>
      <c r="D72" s="283"/>
      <c r="E72" s="284"/>
      <c r="F72" s="100"/>
      <c r="G72" s="285"/>
    </row>
    <row r="73" spans="1:7" ht="24">
      <c r="A73" s="283"/>
      <c r="B73" s="283"/>
      <c r="C73" s="194"/>
      <c r="D73" s="283"/>
      <c r="E73" s="284"/>
      <c r="F73" s="100"/>
      <c r="G73" s="285"/>
    </row>
    <row r="74" spans="1:7" ht="24">
      <c r="A74" s="283"/>
      <c r="B74" s="283"/>
      <c r="C74" s="194"/>
      <c r="D74" s="283"/>
      <c r="E74" s="284"/>
      <c r="F74" s="100"/>
      <c r="G74" s="285"/>
    </row>
    <row r="75" spans="1:7" ht="24">
      <c r="A75" s="283"/>
      <c r="B75" s="283"/>
      <c r="C75" s="194"/>
      <c r="D75" s="283"/>
      <c r="E75" s="284"/>
      <c r="F75" s="100"/>
      <c r="G75" s="285"/>
    </row>
    <row r="76" spans="1:7" ht="24">
      <c r="A76" s="283"/>
      <c r="B76" s="283"/>
      <c r="C76" s="194"/>
      <c r="D76" s="283"/>
      <c r="E76" s="284"/>
      <c r="F76" s="100"/>
      <c r="G76" s="285"/>
    </row>
    <row r="77" spans="1:7" ht="24">
      <c r="A77" s="283"/>
      <c r="B77" s="283"/>
      <c r="C77" s="194"/>
      <c r="D77" s="283"/>
      <c r="E77" s="284"/>
      <c r="F77" s="100"/>
      <c r="G77" s="285"/>
    </row>
    <row r="78" spans="1:7" ht="24">
      <c r="A78" s="283"/>
      <c r="B78" s="283"/>
      <c r="C78" s="194"/>
      <c r="D78" s="283"/>
      <c r="E78" s="284"/>
      <c r="F78" s="100"/>
      <c r="G78" s="285"/>
    </row>
    <row r="79" spans="1:7" ht="24">
      <c r="A79" s="283"/>
      <c r="B79" s="283"/>
      <c r="C79" s="194"/>
      <c r="D79" s="283"/>
      <c r="E79" s="284"/>
      <c r="F79" s="100"/>
      <c r="G79" s="285"/>
    </row>
    <row r="80" spans="1:7" ht="24">
      <c r="A80" s="283"/>
      <c r="B80" s="283"/>
      <c r="C80" s="100"/>
      <c r="D80" s="283"/>
      <c r="E80" s="284"/>
      <c r="F80" s="100"/>
      <c r="G80" s="285"/>
    </row>
    <row r="81" spans="1:7" ht="24">
      <c r="A81" s="283"/>
      <c r="B81" s="283"/>
      <c r="C81" s="100"/>
      <c r="D81" s="283"/>
      <c r="E81" s="284"/>
      <c r="F81" s="100"/>
      <c r="G81" s="285"/>
    </row>
    <row r="82" spans="1:7" ht="24">
      <c r="A82" s="283"/>
      <c r="B82" s="283"/>
      <c r="C82" s="283"/>
      <c r="D82" s="283"/>
      <c r="E82" s="284"/>
      <c r="F82" s="100"/>
      <c r="G82" s="285"/>
    </row>
    <row r="83" spans="1:7" ht="24">
      <c r="A83" s="283"/>
      <c r="B83" s="283"/>
      <c r="C83" s="283"/>
      <c r="D83" s="283"/>
      <c r="E83" s="284"/>
      <c r="F83" s="100"/>
      <c r="G83" s="285"/>
    </row>
    <row r="84" spans="1:7" ht="20.25">
      <c r="A84" s="283"/>
      <c r="B84" s="283"/>
      <c r="C84" s="283"/>
      <c r="D84" s="283"/>
      <c r="E84" s="284"/>
      <c r="F84" s="283"/>
      <c r="G84" s="285"/>
    </row>
    <row r="85" spans="1:7" ht="20.25">
      <c r="A85" s="280"/>
      <c r="B85" s="280"/>
      <c r="C85" s="280"/>
      <c r="D85" s="280"/>
      <c r="E85" s="281"/>
      <c r="F85" s="280"/>
      <c r="G85" s="282"/>
    </row>
    <row r="86" spans="1:7" ht="20.25">
      <c r="A86" s="280"/>
      <c r="B86" s="280"/>
      <c r="C86" s="280"/>
      <c r="D86" s="280"/>
      <c r="E86" s="281"/>
      <c r="F86" s="280"/>
      <c r="G86" s="282"/>
    </row>
    <row r="87" spans="1:7" ht="20.25">
      <c r="A87" s="280"/>
      <c r="B87" s="280"/>
      <c r="C87" s="280"/>
      <c r="D87" s="280"/>
      <c r="E87" s="281"/>
      <c r="F87" s="280"/>
      <c r="G87" s="282"/>
    </row>
    <row r="88" spans="1:7" ht="20.25">
      <c r="A88" s="280"/>
      <c r="B88" s="280"/>
      <c r="C88" s="280"/>
      <c r="D88" s="280"/>
      <c r="E88" s="281"/>
      <c r="F88" s="280"/>
      <c r="G88" s="282"/>
    </row>
    <row r="89" spans="1:7" ht="20.25">
      <c r="A89" s="280"/>
      <c r="B89" s="280"/>
      <c r="C89" s="280"/>
      <c r="D89" s="280"/>
      <c r="E89" s="281"/>
      <c r="F89" s="280"/>
      <c r="G89" s="282"/>
    </row>
    <row r="90" spans="1:7" ht="20.25">
      <c r="A90" s="280"/>
      <c r="B90" s="280"/>
      <c r="C90" s="280"/>
      <c r="D90" s="280"/>
      <c r="E90" s="281"/>
      <c r="F90" s="280"/>
      <c r="G90" s="282"/>
    </row>
    <row r="91" spans="1:7" ht="20.25">
      <c r="A91" s="280"/>
      <c r="B91" s="280"/>
      <c r="C91" s="280"/>
      <c r="D91" s="280"/>
      <c r="E91" s="281"/>
      <c r="F91" s="280"/>
      <c r="G91" s="282"/>
    </row>
  </sheetData>
  <sheetProtection/>
  <mergeCells count="14">
    <mergeCell ref="B51:G51"/>
    <mergeCell ref="B52:G52"/>
    <mergeCell ref="B53:G53"/>
    <mergeCell ref="B43:G43"/>
    <mergeCell ref="B44:G44"/>
    <mergeCell ref="B41:G41"/>
    <mergeCell ref="D24:G24"/>
    <mergeCell ref="A5:G5"/>
    <mergeCell ref="D50:G50"/>
    <mergeCell ref="A1:G1"/>
    <mergeCell ref="A2:G2"/>
    <mergeCell ref="A3:G3"/>
    <mergeCell ref="A4:G4"/>
    <mergeCell ref="D39:G39"/>
  </mergeCells>
  <printOptions/>
  <pageMargins left="1.1023622047244095" right="0.11811023622047245" top="0.984251968503937" bottom="0.8267716535433072" header="0.5118110236220472" footer="0.5118110236220472"/>
  <pageSetup firstPageNumber="86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8"/>
  <sheetViews>
    <sheetView view="pageLayout" zoomScaleSheetLayoutView="100" workbookViewId="0" topLeftCell="A8">
      <selection activeCell="I21" sqref="I21"/>
    </sheetView>
  </sheetViews>
  <sheetFormatPr defaultColWidth="9.140625" defaultRowHeight="12.75"/>
  <cols>
    <col min="1" max="2" width="5.28125" style="0" customWidth="1"/>
    <col min="3" max="3" width="4.57421875" style="0" customWidth="1"/>
    <col min="4" max="4" width="37.421875" style="0" customWidth="1"/>
    <col min="5" max="5" width="10.7109375" style="0" customWidth="1"/>
    <col min="6" max="6" width="15.7109375" style="0" customWidth="1"/>
    <col min="7" max="7" width="8.28125" style="241" customWidth="1"/>
    <col min="8" max="8" width="11.00390625" style="0" bestFit="1" customWidth="1"/>
    <col min="9" max="9" width="17.8515625" style="0" customWidth="1"/>
    <col min="10" max="10" width="18.421875" style="0" customWidth="1"/>
  </cols>
  <sheetData>
    <row r="1" spans="1:7" s="65" customFormat="1" ht="26.25">
      <c r="A1" s="422" t="s">
        <v>824</v>
      </c>
      <c r="B1" s="423"/>
      <c r="C1" s="423"/>
      <c r="D1" s="423"/>
      <c r="E1" s="423"/>
      <c r="F1" s="423"/>
      <c r="G1" s="423"/>
    </row>
    <row r="2" spans="1:7" s="65" customFormat="1" ht="26.25">
      <c r="A2" s="422" t="s">
        <v>121</v>
      </c>
      <c r="B2" s="423"/>
      <c r="C2" s="423"/>
      <c r="D2" s="423"/>
      <c r="E2" s="423"/>
      <c r="F2" s="423"/>
      <c r="G2" s="423"/>
    </row>
    <row r="3" spans="1:9" s="65" customFormat="1" ht="26.25">
      <c r="A3" s="422" t="s">
        <v>122</v>
      </c>
      <c r="B3" s="423"/>
      <c r="C3" s="423"/>
      <c r="D3" s="423"/>
      <c r="E3" s="423"/>
      <c r="F3" s="423"/>
      <c r="G3" s="423"/>
      <c r="I3" s="76"/>
    </row>
    <row r="4" spans="1:7" s="65" customFormat="1" ht="26.25">
      <c r="A4" s="422" t="s">
        <v>152</v>
      </c>
      <c r="B4" s="423"/>
      <c r="C4" s="423"/>
      <c r="D4" s="423"/>
      <c r="E4" s="423"/>
      <c r="F4" s="423"/>
      <c r="G4" s="423"/>
    </row>
    <row r="5" spans="1:8" s="87" customFormat="1" ht="26.25">
      <c r="A5" s="416" t="s">
        <v>360</v>
      </c>
      <c r="B5" s="437"/>
      <c r="C5" s="437"/>
      <c r="D5" s="437"/>
      <c r="E5" s="437"/>
      <c r="F5" s="437"/>
      <c r="G5" s="437"/>
      <c r="H5" s="88"/>
    </row>
    <row r="6" spans="1:8" s="78" customFormat="1" ht="30" customHeight="1">
      <c r="A6" s="87" t="s">
        <v>361</v>
      </c>
      <c r="B6" s="87"/>
      <c r="C6" s="87"/>
      <c r="D6" s="87"/>
      <c r="E6" s="97" t="s">
        <v>92</v>
      </c>
      <c r="F6" s="96">
        <f>F7</f>
        <v>230000</v>
      </c>
      <c r="G6" s="97" t="s">
        <v>6</v>
      </c>
      <c r="H6" s="235"/>
    </row>
    <row r="7" spans="1:9" s="78" customFormat="1" ht="27.75" customHeight="1">
      <c r="A7" s="78" t="s">
        <v>362</v>
      </c>
      <c r="E7" s="80" t="s">
        <v>92</v>
      </c>
      <c r="F7" s="79">
        <f>F8</f>
        <v>230000</v>
      </c>
      <c r="G7" s="80" t="s">
        <v>6</v>
      </c>
      <c r="H7" s="80"/>
      <c r="I7" s="98"/>
    </row>
    <row r="8" spans="2:7" s="62" customFormat="1" ht="26.25">
      <c r="B8" s="59" t="s">
        <v>348</v>
      </c>
      <c r="D8" s="59"/>
      <c r="E8" s="64" t="s">
        <v>92</v>
      </c>
      <c r="F8" s="63">
        <f>F10</f>
        <v>230000</v>
      </c>
      <c r="G8" s="64" t="s">
        <v>6</v>
      </c>
    </row>
    <row r="9" spans="3:7" s="65" customFormat="1" ht="24">
      <c r="C9" s="62" t="s">
        <v>52</v>
      </c>
      <c r="E9" s="67"/>
      <c r="F9" s="66"/>
      <c r="G9" s="67"/>
    </row>
    <row r="10" spans="2:7" s="62" customFormat="1" ht="23.25">
      <c r="B10" s="62" t="s">
        <v>330</v>
      </c>
      <c r="E10" s="64" t="s">
        <v>92</v>
      </c>
      <c r="F10" s="63">
        <f>F11+F21+F30</f>
        <v>230000</v>
      </c>
      <c r="G10" s="64" t="s">
        <v>6</v>
      </c>
    </row>
    <row r="11" spans="4:7" s="62" customFormat="1" ht="23.25">
      <c r="D11" s="62" t="s">
        <v>635</v>
      </c>
      <c r="E11" s="64" t="s">
        <v>92</v>
      </c>
      <c r="F11" s="63">
        <v>100000</v>
      </c>
      <c r="G11" s="64" t="s">
        <v>6</v>
      </c>
    </row>
    <row r="12" spans="4:7" s="65" customFormat="1" ht="24">
      <c r="D12" s="411" t="s">
        <v>638</v>
      </c>
      <c r="E12" s="411"/>
      <c r="F12" s="411"/>
      <c r="G12" s="411"/>
    </row>
    <row r="13" spans="2:7" s="65" customFormat="1" ht="24">
      <c r="B13" s="65" t="s">
        <v>639</v>
      </c>
      <c r="F13" s="66"/>
      <c r="G13" s="238"/>
    </row>
    <row r="14" spans="2:7" s="65" customFormat="1" ht="24">
      <c r="B14" s="65" t="s">
        <v>760</v>
      </c>
      <c r="F14" s="66"/>
      <c r="G14" s="238"/>
    </row>
    <row r="15" spans="2:7" s="65" customFormat="1" ht="24">
      <c r="B15" s="65" t="s">
        <v>640</v>
      </c>
      <c r="F15" s="66"/>
      <c r="G15" s="238"/>
    </row>
    <row r="16" spans="4:7" s="65" customFormat="1" ht="24">
      <c r="D16" s="65" t="s">
        <v>1248</v>
      </c>
      <c r="F16" s="66"/>
      <c r="G16" s="238"/>
    </row>
    <row r="17" spans="2:7" s="65" customFormat="1" ht="24">
      <c r="B17" s="65" t="s">
        <v>1249</v>
      </c>
      <c r="F17" s="66"/>
      <c r="G17" s="238"/>
    </row>
    <row r="18" spans="2:7" s="65" customFormat="1" ht="24">
      <c r="B18" s="65" t="s">
        <v>1251</v>
      </c>
      <c r="F18" s="66"/>
      <c r="G18" s="238"/>
    </row>
    <row r="19" spans="6:7" s="65" customFormat="1" ht="24">
      <c r="F19" s="66"/>
      <c r="G19" s="238"/>
    </row>
    <row r="20" spans="4:7" s="62" customFormat="1" ht="23.25">
      <c r="D20" s="62" t="s">
        <v>636</v>
      </c>
      <c r="E20" s="64"/>
      <c r="G20" s="64"/>
    </row>
    <row r="21" spans="5:7" s="62" customFormat="1" ht="23.25">
      <c r="E21" s="64" t="s">
        <v>92</v>
      </c>
      <c r="F21" s="63">
        <v>30000</v>
      </c>
      <c r="G21" s="64" t="s">
        <v>6</v>
      </c>
    </row>
    <row r="22" spans="4:7" s="65" customFormat="1" ht="24">
      <c r="D22" s="91" t="s">
        <v>1254</v>
      </c>
      <c r="E22" s="91"/>
      <c r="F22" s="91"/>
      <c r="G22" s="91"/>
    </row>
    <row r="23" spans="2:7" s="65" customFormat="1" ht="24">
      <c r="B23" s="65" t="s">
        <v>646</v>
      </c>
      <c r="F23" s="66"/>
      <c r="G23" s="238"/>
    </row>
    <row r="24" spans="2:7" s="65" customFormat="1" ht="24">
      <c r="B24" s="65" t="s">
        <v>637</v>
      </c>
      <c r="F24" s="66"/>
      <c r="G24" s="238"/>
    </row>
    <row r="25" spans="2:7" s="65" customFormat="1" ht="24">
      <c r="B25" s="65" t="s">
        <v>401</v>
      </c>
      <c r="F25" s="66"/>
      <c r="G25" s="238"/>
    </row>
    <row r="26" spans="4:7" s="65" customFormat="1" ht="24">
      <c r="D26" s="65" t="s">
        <v>1248</v>
      </c>
      <c r="F26" s="66"/>
      <c r="G26" s="238"/>
    </row>
    <row r="27" spans="2:7" s="65" customFormat="1" ht="24">
      <c r="B27" s="65" t="s">
        <v>1250</v>
      </c>
      <c r="F27" s="66"/>
      <c r="G27" s="238"/>
    </row>
    <row r="28" spans="2:7" s="65" customFormat="1" ht="24">
      <c r="B28" s="65" t="s">
        <v>1253</v>
      </c>
      <c r="F28" s="66"/>
      <c r="G28" s="238"/>
    </row>
    <row r="29" spans="6:7" s="65" customFormat="1" ht="24">
      <c r="F29" s="66"/>
      <c r="G29" s="238"/>
    </row>
    <row r="30" spans="4:7" s="62" customFormat="1" ht="23.25">
      <c r="D30" s="62" t="s">
        <v>641</v>
      </c>
      <c r="E30" s="64" t="s">
        <v>92</v>
      </c>
      <c r="F30" s="63">
        <v>100000</v>
      </c>
      <c r="G30" s="64" t="s">
        <v>6</v>
      </c>
    </row>
    <row r="31" spans="4:7" s="65" customFormat="1" ht="24">
      <c r="D31" s="91" t="s">
        <v>642</v>
      </c>
      <c r="E31" s="91"/>
      <c r="F31" s="91"/>
      <c r="G31" s="91"/>
    </row>
    <row r="32" spans="2:7" s="65" customFormat="1" ht="24">
      <c r="B32" s="65" t="s">
        <v>643</v>
      </c>
      <c r="F32" s="66"/>
      <c r="G32" s="238"/>
    </row>
    <row r="33" spans="2:7" s="65" customFormat="1" ht="24">
      <c r="B33" s="65" t="s">
        <v>644</v>
      </c>
      <c r="F33" s="66"/>
      <c r="G33" s="238"/>
    </row>
    <row r="34" spans="2:7" s="65" customFormat="1" ht="24">
      <c r="B34" s="65" t="s">
        <v>645</v>
      </c>
      <c r="F34" s="66"/>
      <c r="G34" s="238"/>
    </row>
    <row r="35" spans="4:7" s="65" customFormat="1" ht="24">
      <c r="D35" s="65" t="s">
        <v>1252</v>
      </c>
      <c r="F35" s="66"/>
      <c r="G35" s="238"/>
    </row>
    <row r="36" spans="2:7" s="65" customFormat="1" ht="24">
      <c r="B36" s="65" t="s">
        <v>1249</v>
      </c>
      <c r="F36" s="66"/>
      <c r="G36" s="238"/>
    </row>
    <row r="37" spans="2:7" s="65" customFormat="1" ht="24">
      <c r="B37" s="65" t="s">
        <v>1251</v>
      </c>
      <c r="F37" s="66"/>
      <c r="G37" s="238"/>
    </row>
    <row r="38" spans="6:7" s="65" customFormat="1" ht="24">
      <c r="F38" s="66"/>
      <c r="G38" s="238"/>
    </row>
    <row r="39" spans="6:7" s="65" customFormat="1" ht="24">
      <c r="F39" s="66"/>
      <c r="G39" s="238"/>
    </row>
    <row r="40" spans="6:7" s="65" customFormat="1" ht="24">
      <c r="F40" s="66"/>
      <c r="G40" s="238"/>
    </row>
    <row r="41" spans="6:7" s="65" customFormat="1" ht="24">
      <c r="F41" s="66"/>
      <c r="G41" s="238"/>
    </row>
    <row r="42" spans="6:7" s="65" customFormat="1" ht="24">
      <c r="F42" s="66"/>
      <c r="G42" s="238"/>
    </row>
    <row r="43" spans="6:7" s="65" customFormat="1" ht="24">
      <c r="F43" s="66"/>
      <c r="G43" s="238"/>
    </row>
    <row r="44" spans="6:7" s="65" customFormat="1" ht="24">
      <c r="F44" s="66"/>
      <c r="G44" s="238"/>
    </row>
    <row r="45" spans="6:7" s="65" customFormat="1" ht="24">
      <c r="F45" s="66"/>
      <c r="G45" s="238"/>
    </row>
    <row r="46" spans="6:7" s="65" customFormat="1" ht="24">
      <c r="F46" s="66"/>
      <c r="G46" s="238"/>
    </row>
    <row r="47" spans="6:7" s="65" customFormat="1" ht="24">
      <c r="F47" s="66"/>
      <c r="G47" s="238"/>
    </row>
    <row r="48" spans="6:7" s="65" customFormat="1" ht="24">
      <c r="F48" s="66"/>
      <c r="G48" s="238"/>
    </row>
    <row r="49" spans="6:7" s="65" customFormat="1" ht="24">
      <c r="F49" s="66"/>
      <c r="G49" s="238"/>
    </row>
    <row r="50" spans="6:7" s="65" customFormat="1" ht="24">
      <c r="F50" s="66"/>
      <c r="G50" s="238"/>
    </row>
    <row r="51" spans="6:7" s="65" customFormat="1" ht="24">
      <c r="F51" s="66"/>
      <c r="G51" s="238"/>
    </row>
    <row r="52" spans="6:7" s="65" customFormat="1" ht="24">
      <c r="F52" s="66"/>
      <c r="G52" s="238"/>
    </row>
    <row r="53" spans="6:7" s="65" customFormat="1" ht="24">
      <c r="F53" s="66"/>
      <c r="G53" s="238"/>
    </row>
    <row r="54" spans="6:7" s="65" customFormat="1" ht="24">
      <c r="F54" s="66"/>
      <c r="G54" s="238"/>
    </row>
    <row r="55" spans="6:7" s="65" customFormat="1" ht="24">
      <c r="F55" s="66"/>
      <c r="G55" s="238"/>
    </row>
    <row r="56" spans="6:7" s="65" customFormat="1" ht="24">
      <c r="F56" s="66"/>
      <c r="G56" s="238"/>
    </row>
    <row r="57" spans="6:7" s="65" customFormat="1" ht="24">
      <c r="F57" s="66"/>
      <c r="G57" s="238"/>
    </row>
    <row r="58" spans="6:7" s="65" customFormat="1" ht="24">
      <c r="F58" s="66"/>
      <c r="G58" s="238"/>
    </row>
    <row r="59" spans="6:7" s="65" customFormat="1" ht="24">
      <c r="F59" s="66"/>
      <c r="G59" s="238"/>
    </row>
    <row r="60" spans="1:10" s="62" customFormat="1" ht="33" customHeight="1">
      <c r="A60" s="59" t="s">
        <v>363</v>
      </c>
      <c r="B60" s="59"/>
      <c r="C60" s="59"/>
      <c r="D60" s="300"/>
      <c r="E60" s="61" t="s">
        <v>92</v>
      </c>
      <c r="F60" s="60">
        <f>F61</f>
        <v>245000</v>
      </c>
      <c r="G60" s="61" t="s">
        <v>6</v>
      </c>
      <c r="H60" s="75">
        <f>F60</f>
        <v>245000</v>
      </c>
      <c r="I60" s="64" t="s">
        <v>124</v>
      </c>
      <c r="J60" s="62">
        <v>0</v>
      </c>
    </row>
    <row r="61" spans="1:10" s="78" customFormat="1" ht="25.5" customHeight="1">
      <c r="A61" s="78" t="s">
        <v>364</v>
      </c>
      <c r="E61" s="80" t="s">
        <v>92</v>
      </c>
      <c r="F61" s="79">
        <f>F62</f>
        <v>245000</v>
      </c>
      <c r="G61" s="80" t="s">
        <v>6</v>
      </c>
      <c r="I61" s="80" t="s">
        <v>85</v>
      </c>
      <c r="J61" s="98">
        <f>F60</f>
        <v>245000</v>
      </c>
    </row>
    <row r="62" spans="2:7" s="62" customFormat="1" ht="26.25">
      <c r="B62" s="62" t="s">
        <v>365</v>
      </c>
      <c r="D62" s="59"/>
      <c r="E62" s="64" t="s">
        <v>92</v>
      </c>
      <c r="F62" s="63">
        <f>F64</f>
        <v>245000</v>
      </c>
      <c r="G62" s="64" t="s">
        <v>6</v>
      </c>
    </row>
    <row r="63" spans="3:7" s="65" customFormat="1" ht="24">
      <c r="C63" s="62" t="s">
        <v>52</v>
      </c>
      <c r="F63" s="66"/>
      <c r="G63" s="67"/>
    </row>
    <row r="64" spans="2:7" s="62" customFormat="1" ht="23.25">
      <c r="B64" s="62" t="s">
        <v>330</v>
      </c>
      <c r="E64" s="64" t="s">
        <v>92</v>
      </c>
      <c r="F64" s="63">
        <f>F66+F75+F83+F90+F98+F107</f>
        <v>245000</v>
      </c>
      <c r="G64" s="64" t="s">
        <v>6</v>
      </c>
    </row>
    <row r="65" spans="4:7" s="62" customFormat="1" ht="23.25">
      <c r="D65" s="62" t="s">
        <v>239</v>
      </c>
      <c r="G65" s="102"/>
    </row>
    <row r="66" spans="5:7" s="62" customFormat="1" ht="23.25">
      <c r="E66" s="64" t="s">
        <v>92</v>
      </c>
      <c r="F66" s="63">
        <v>20000</v>
      </c>
      <c r="G66" s="64" t="s">
        <v>6</v>
      </c>
    </row>
    <row r="67" spans="4:7" s="65" customFormat="1" ht="24">
      <c r="D67" s="65" t="s">
        <v>647</v>
      </c>
      <c r="F67" s="66"/>
      <c r="G67" s="238"/>
    </row>
    <row r="68" spans="2:7" s="65" customFormat="1" ht="24">
      <c r="B68" s="65" t="s">
        <v>648</v>
      </c>
      <c r="F68" s="66"/>
      <c r="G68" s="238"/>
    </row>
    <row r="69" spans="2:7" s="65" customFormat="1" ht="24">
      <c r="B69" s="65" t="s">
        <v>929</v>
      </c>
      <c r="F69" s="66"/>
      <c r="G69" s="238"/>
    </row>
    <row r="70" spans="2:7" s="65" customFormat="1" ht="24">
      <c r="B70" s="65" t="s">
        <v>650</v>
      </c>
      <c r="F70" s="66"/>
      <c r="G70" s="238"/>
    </row>
    <row r="71" spans="4:7" s="65" customFormat="1" ht="24">
      <c r="D71" s="411" t="s">
        <v>928</v>
      </c>
      <c r="E71" s="411"/>
      <c r="F71" s="411"/>
      <c r="G71" s="411"/>
    </row>
    <row r="72" spans="2:7" s="65" customFormat="1" ht="24">
      <c r="B72" s="411" t="s">
        <v>941</v>
      </c>
      <c r="C72" s="411"/>
      <c r="D72" s="411"/>
      <c r="E72" s="411"/>
      <c r="F72" s="411"/>
      <c r="G72" s="411"/>
    </row>
    <row r="73" spans="2:7" s="65" customFormat="1" ht="24">
      <c r="B73" s="411" t="s">
        <v>940</v>
      </c>
      <c r="C73" s="411"/>
      <c r="D73" s="411"/>
      <c r="E73" s="411"/>
      <c r="F73" s="411"/>
      <c r="G73" s="411"/>
    </row>
    <row r="74" spans="2:7" s="65" customFormat="1" ht="24">
      <c r="B74" s="411" t="s">
        <v>930</v>
      </c>
      <c r="C74" s="411"/>
      <c r="D74" s="411"/>
      <c r="E74" s="411"/>
      <c r="F74" s="411"/>
      <c r="G74" s="411"/>
    </row>
    <row r="75" spans="4:7" s="62" customFormat="1" ht="23.25">
      <c r="D75" s="62" t="s">
        <v>240</v>
      </c>
      <c r="E75" s="64" t="s">
        <v>92</v>
      </c>
      <c r="F75" s="63">
        <v>150000</v>
      </c>
      <c r="G75" s="64" t="s">
        <v>6</v>
      </c>
    </row>
    <row r="76" spans="4:7" s="65" customFormat="1" ht="24">
      <c r="D76" s="65" t="s">
        <v>761</v>
      </c>
      <c r="F76" s="66"/>
      <c r="G76" s="238"/>
    </row>
    <row r="77" spans="2:7" s="65" customFormat="1" ht="24">
      <c r="B77" s="65" t="s">
        <v>649</v>
      </c>
      <c r="F77" s="66"/>
      <c r="G77" s="238"/>
    </row>
    <row r="78" spans="2:7" s="65" customFormat="1" ht="24">
      <c r="B78" s="65" t="s">
        <v>651</v>
      </c>
      <c r="F78" s="66"/>
      <c r="G78" s="238"/>
    </row>
    <row r="79" spans="4:7" s="65" customFormat="1" ht="24">
      <c r="D79" s="411" t="s">
        <v>931</v>
      </c>
      <c r="E79" s="411"/>
      <c r="F79" s="411"/>
      <c r="G79" s="411"/>
    </row>
    <row r="80" spans="2:7" s="65" customFormat="1" ht="24">
      <c r="B80" s="411" t="s">
        <v>937</v>
      </c>
      <c r="C80" s="411"/>
      <c r="D80" s="411"/>
      <c r="E80" s="411"/>
      <c r="F80" s="411"/>
      <c r="G80" s="411"/>
    </row>
    <row r="81" spans="2:7" s="65" customFormat="1" ht="24">
      <c r="B81" s="411" t="s">
        <v>940</v>
      </c>
      <c r="C81" s="411"/>
      <c r="D81" s="411"/>
      <c r="E81" s="411"/>
      <c r="F81" s="411"/>
      <c r="G81" s="411"/>
    </row>
    <row r="82" spans="2:7" s="65" customFormat="1" ht="24">
      <c r="B82" s="411" t="s">
        <v>932</v>
      </c>
      <c r="C82" s="411"/>
      <c r="D82" s="411"/>
      <c r="E82" s="411"/>
      <c r="F82" s="411"/>
      <c r="G82" s="411"/>
    </row>
    <row r="83" spans="4:7" s="62" customFormat="1" ht="23.25">
      <c r="D83" s="62" t="s">
        <v>246</v>
      </c>
      <c r="E83" s="64" t="s">
        <v>92</v>
      </c>
      <c r="F83" s="63">
        <v>20000</v>
      </c>
      <c r="G83" s="64" t="s">
        <v>6</v>
      </c>
    </row>
    <row r="84" spans="4:7" s="65" customFormat="1" ht="24">
      <c r="D84" s="411" t="s">
        <v>652</v>
      </c>
      <c r="E84" s="411"/>
      <c r="F84" s="411"/>
      <c r="G84" s="411"/>
    </row>
    <row r="85" spans="2:7" s="65" customFormat="1" ht="24">
      <c r="B85" s="411" t="s">
        <v>653</v>
      </c>
      <c r="C85" s="411"/>
      <c r="D85" s="411"/>
      <c r="E85" s="411"/>
      <c r="F85" s="411"/>
      <c r="G85" s="411"/>
    </row>
    <row r="86" spans="4:7" s="65" customFormat="1" ht="24">
      <c r="D86" s="411" t="s">
        <v>933</v>
      </c>
      <c r="E86" s="411"/>
      <c r="F86" s="411"/>
      <c r="G86" s="411"/>
    </row>
    <row r="87" spans="2:7" s="65" customFormat="1" ht="24">
      <c r="B87" s="411" t="s">
        <v>939</v>
      </c>
      <c r="C87" s="411"/>
      <c r="D87" s="411"/>
      <c r="E87" s="411"/>
      <c r="F87" s="411"/>
      <c r="G87" s="411"/>
    </row>
    <row r="88" spans="2:7" s="65" customFormat="1" ht="24">
      <c r="B88" s="411" t="s">
        <v>938</v>
      </c>
      <c r="C88" s="411"/>
      <c r="D88" s="411"/>
      <c r="E88" s="411"/>
      <c r="F88" s="411"/>
      <c r="G88" s="411"/>
    </row>
    <row r="89" spans="2:7" s="65" customFormat="1" ht="24">
      <c r="B89" s="411" t="s">
        <v>934</v>
      </c>
      <c r="C89" s="411"/>
      <c r="D89" s="411"/>
      <c r="E89" s="411"/>
      <c r="F89" s="411"/>
      <c r="G89" s="411"/>
    </row>
    <row r="90" spans="4:7" s="62" customFormat="1" ht="36.75" customHeight="1">
      <c r="D90" s="62" t="s">
        <v>245</v>
      </c>
      <c r="E90" s="64" t="s">
        <v>92</v>
      </c>
      <c r="F90" s="63">
        <v>5000</v>
      </c>
      <c r="G90" s="64" t="s">
        <v>6</v>
      </c>
    </row>
    <row r="91" spans="4:7" s="65" customFormat="1" ht="28.5" customHeight="1">
      <c r="D91" s="65" t="s">
        <v>654</v>
      </c>
      <c r="F91" s="66"/>
      <c r="G91" s="238"/>
    </row>
    <row r="92" spans="2:7" s="65" customFormat="1" ht="24">
      <c r="B92" s="65" t="s">
        <v>655</v>
      </c>
      <c r="F92" s="66"/>
      <c r="G92" s="238"/>
    </row>
    <row r="93" spans="4:7" s="65" customFormat="1" ht="24">
      <c r="D93" s="411" t="s">
        <v>935</v>
      </c>
      <c r="E93" s="411"/>
      <c r="F93" s="411"/>
      <c r="G93" s="411"/>
    </row>
    <row r="94" spans="2:7" s="65" customFormat="1" ht="24">
      <c r="B94" s="411" t="s">
        <v>937</v>
      </c>
      <c r="C94" s="411"/>
      <c r="D94" s="411"/>
      <c r="E94" s="411"/>
      <c r="F94" s="411"/>
      <c r="G94" s="411"/>
    </row>
    <row r="95" spans="2:7" s="65" customFormat="1" ht="24">
      <c r="B95" s="411" t="s">
        <v>938</v>
      </c>
      <c r="C95" s="411"/>
      <c r="D95" s="411"/>
      <c r="E95" s="411"/>
      <c r="F95" s="411"/>
      <c r="G95" s="411"/>
    </row>
    <row r="96" spans="2:7" s="65" customFormat="1" ht="24">
      <c r="B96" s="411" t="s">
        <v>936</v>
      </c>
      <c r="C96" s="411"/>
      <c r="D96" s="411"/>
      <c r="E96" s="411"/>
      <c r="F96" s="411"/>
      <c r="G96" s="411"/>
    </row>
    <row r="97" spans="4:7" s="62" customFormat="1" ht="23.25">
      <c r="D97" s="62" t="s">
        <v>244</v>
      </c>
      <c r="G97" s="102"/>
    </row>
    <row r="98" spans="5:7" s="62" customFormat="1" ht="27.75" customHeight="1">
      <c r="E98" s="64" t="s">
        <v>92</v>
      </c>
      <c r="F98" s="63">
        <v>40000</v>
      </c>
      <c r="G98" s="64" t="s">
        <v>6</v>
      </c>
    </row>
    <row r="99" spans="4:7" s="65" customFormat="1" ht="24">
      <c r="D99" s="411" t="s">
        <v>183</v>
      </c>
      <c r="E99" s="411"/>
      <c r="F99" s="411"/>
      <c r="G99" s="411"/>
    </row>
    <row r="100" spans="2:7" s="65" customFormat="1" ht="24">
      <c r="B100" s="411" t="s">
        <v>91</v>
      </c>
      <c r="C100" s="411"/>
      <c r="D100" s="411"/>
      <c r="E100" s="411"/>
      <c r="F100" s="411"/>
      <c r="G100" s="411"/>
    </row>
    <row r="101" spans="4:7" s="65" customFormat="1" ht="24">
      <c r="D101" s="411" t="s">
        <v>944</v>
      </c>
      <c r="E101" s="411"/>
      <c r="F101" s="411"/>
      <c r="G101" s="411"/>
    </row>
    <row r="102" spans="2:7" s="65" customFormat="1" ht="24">
      <c r="B102" s="411" t="s">
        <v>665</v>
      </c>
      <c r="C102" s="411"/>
      <c r="D102" s="411"/>
      <c r="E102" s="411"/>
      <c r="F102" s="411"/>
      <c r="G102" s="411"/>
    </row>
    <row r="103" spans="2:7" s="65" customFormat="1" ht="24">
      <c r="B103" s="411" t="s">
        <v>664</v>
      </c>
      <c r="C103" s="411"/>
      <c r="D103" s="411"/>
      <c r="E103" s="411"/>
      <c r="F103" s="411"/>
      <c r="G103" s="411"/>
    </row>
    <row r="104" spans="2:7" s="65" customFormat="1" ht="24">
      <c r="B104" s="411" t="s">
        <v>662</v>
      </c>
      <c r="C104" s="411"/>
      <c r="D104" s="411"/>
      <c r="E104" s="411"/>
      <c r="F104" s="411"/>
      <c r="G104" s="411"/>
    </row>
    <row r="105" spans="2:7" s="65" customFormat="1" ht="24">
      <c r="B105" s="411" t="s">
        <v>942</v>
      </c>
      <c r="C105" s="411"/>
      <c r="D105" s="411"/>
      <c r="E105" s="411"/>
      <c r="F105" s="411"/>
      <c r="G105" s="411"/>
    </row>
    <row r="106" s="65" customFormat="1" ht="30.75" customHeight="1">
      <c r="D106" s="62" t="s">
        <v>241</v>
      </c>
    </row>
    <row r="107" spans="4:7" s="65" customFormat="1" ht="27.75">
      <c r="D107" s="299"/>
      <c r="E107" s="64" t="s">
        <v>92</v>
      </c>
      <c r="F107" s="63">
        <v>10000</v>
      </c>
      <c r="G107" s="64" t="s">
        <v>6</v>
      </c>
    </row>
    <row r="108" s="65" customFormat="1" ht="27" customHeight="1">
      <c r="D108" s="65" t="s">
        <v>656</v>
      </c>
    </row>
    <row r="109" s="65" customFormat="1" ht="24">
      <c r="B109" s="65" t="s">
        <v>657</v>
      </c>
    </row>
    <row r="110" s="65" customFormat="1" ht="24">
      <c r="B110" s="65" t="s">
        <v>658</v>
      </c>
    </row>
    <row r="111" spans="4:7" s="65" customFormat="1" ht="24">
      <c r="D111" s="411" t="s">
        <v>946</v>
      </c>
      <c r="E111" s="411"/>
      <c r="F111" s="411"/>
      <c r="G111" s="411"/>
    </row>
    <row r="112" spans="2:7" s="65" customFormat="1" ht="24">
      <c r="B112" s="411" t="s">
        <v>943</v>
      </c>
      <c r="C112" s="411"/>
      <c r="D112" s="411"/>
      <c r="E112" s="411"/>
      <c r="F112" s="411"/>
      <c r="G112" s="411"/>
    </row>
    <row r="113" spans="2:7" s="65" customFormat="1" ht="24">
      <c r="B113" s="411" t="s">
        <v>659</v>
      </c>
      <c r="C113" s="411"/>
      <c r="D113" s="411"/>
      <c r="E113" s="411"/>
      <c r="F113" s="411"/>
      <c r="G113" s="411"/>
    </row>
    <row r="114" spans="2:7" s="65" customFormat="1" ht="24">
      <c r="B114" s="411" t="s">
        <v>662</v>
      </c>
      <c r="C114" s="411"/>
      <c r="D114" s="411"/>
      <c r="E114" s="411"/>
      <c r="F114" s="411"/>
      <c r="G114" s="411"/>
    </row>
    <row r="115" spans="2:7" s="65" customFormat="1" ht="24">
      <c r="B115" s="411" t="s">
        <v>945</v>
      </c>
      <c r="C115" s="411"/>
      <c r="D115" s="411"/>
      <c r="E115" s="411"/>
      <c r="F115" s="411"/>
      <c r="G115" s="411"/>
    </row>
    <row r="116" s="65" customFormat="1" ht="24"/>
    <row r="117" s="65" customFormat="1" ht="45" customHeight="1"/>
    <row r="118" spans="1:10" s="78" customFormat="1" ht="27" customHeight="1">
      <c r="A118" s="78" t="s">
        <v>366</v>
      </c>
      <c r="E118" s="78" t="s">
        <v>92</v>
      </c>
      <c r="F118" s="79">
        <v>30000</v>
      </c>
      <c r="G118" s="80" t="s">
        <v>6</v>
      </c>
      <c r="I118" s="79"/>
      <c r="J118" s="80"/>
    </row>
    <row r="119" spans="2:10" s="78" customFormat="1" ht="22.5" customHeight="1">
      <c r="B119" s="78" t="s">
        <v>367</v>
      </c>
      <c r="E119" s="78" t="s">
        <v>92</v>
      </c>
      <c r="F119" s="79">
        <v>30000</v>
      </c>
      <c r="G119" s="80" t="s">
        <v>6</v>
      </c>
      <c r="I119" s="79"/>
      <c r="J119" s="80"/>
    </row>
    <row r="120" spans="3:10" s="78" customFormat="1" ht="22.5" customHeight="1">
      <c r="C120" s="78" t="s">
        <v>368</v>
      </c>
      <c r="F120" s="79"/>
      <c r="G120" s="80"/>
      <c r="I120" s="79"/>
      <c r="J120" s="80"/>
    </row>
    <row r="121" spans="5:10" s="78" customFormat="1" ht="21" customHeight="1">
      <c r="E121" s="78" t="s">
        <v>92</v>
      </c>
      <c r="F121" s="79">
        <v>30000</v>
      </c>
      <c r="G121" s="80" t="s">
        <v>6</v>
      </c>
      <c r="I121" s="79"/>
      <c r="J121" s="80"/>
    </row>
    <row r="122" spans="3:10" s="62" customFormat="1" ht="20.25" customHeight="1">
      <c r="C122" s="62" t="s">
        <v>369</v>
      </c>
      <c r="E122" s="62" t="s">
        <v>92</v>
      </c>
      <c r="F122" s="63">
        <v>10000</v>
      </c>
      <c r="G122" s="64" t="s">
        <v>6</v>
      </c>
      <c r="I122" s="63"/>
      <c r="J122" s="64"/>
    </row>
    <row r="123" spans="4:7" s="62" customFormat="1" ht="22.5" customHeight="1">
      <c r="D123" s="62" t="s">
        <v>242</v>
      </c>
      <c r="E123" s="62" t="s">
        <v>92</v>
      </c>
      <c r="F123" s="63">
        <v>10000</v>
      </c>
      <c r="G123" s="64" t="s">
        <v>6</v>
      </c>
    </row>
    <row r="124" spans="4:7" s="65" customFormat="1" ht="24">
      <c r="D124" s="411" t="s">
        <v>947</v>
      </c>
      <c r="E124" s="411"/>
      <c r="F124" s="411"/>
      <c r="G124" s="411"/>
    </row>
    <row r="125" spans="2:7" s="65" customFormat="1" ht="24">
      <c r="B125" s="411" t="s">
        <v>184</v>
      </c>
      <c r="C125" s="411"/>
      <c r="D125" s="411"/>
      <c r="E125" s="411"/>
      <c r="F125" s="411"/>
      <c r="G125" s="411"/>
    </row>
    <row r="126" spans="4:7" s="65" customFormat="1" ht="24">
      <c r="D126" s="411" t="s">
        <v>944</v>
      </c>
      <c r="E126" s="411"/>
      <c r="F126" s="411"/>
      <c r="G126" s="411"/>
    </row>
    <row r="127" spans="2:7" s="65" customFormat="1" ht="24">
      <c r="B127" s="411" t="s">
        <v>479</v>
      </c>
      <c r="C127" s="411"/>
      <c r="D127" s="411"/>
      <c r="E127" s="411"/>
      <c r="F127" s="411"/>
      <c r="G127" s="411"/>
    </row>
    <row r="128" spans="2:7" s="65" customFormat="1" ht="24">
      <c r="B128" s="411" t="s">
        <v>663</v>
      </c>
      <c r="C128" s="411"/>
      <c r="D128" s="411"/>
      <c r="E128" s="411"/>
      <c r="F128" s="411"/>
      <c r="G128" s="411"/>
    </row>
    <row r="129" spans="2:7" s="65" customFormat="1" ht="24">
      <c r="B129" s="411" t="s">
        <v>191</v>
      </c>
      <c r="C129" s="411"/>
      <c r="D129" s="411"/>
      <c r="E129" s="411"/>
      <c r="F129" s="411"/>
      <c r="G129" s="411"/>
    </row>
    <row r="130" spans="2:7" s="65" customFormat="1" ht="24">
      <c r="B130" s="411" t="s">
        <v>948</v>
      </c>
      <c r="C130" s="411"/>
      <c r="D130" s="411"/>
      <c r="E130" s="411"/>
      <c r="F130" s="411"/>
      <c r="G130" s="411"/>
    </row>
    <row r="131" spans="3:10" s="62" customFormat="1" ht="21.75" customHeight="1">
      <c r="C131" s="62" t="s">
        <v>370</v>
      </c>
      <c r="E131" s="62" t="s">
        <v>92</v>
      </c>
      <c r="F131" s="63">
        <v>10000</v>
      </c>
      <c r="G131" s="64" t="s">
        <v>6</v>
      </c>
      <c r="I131" s="63"/>
      <c r="J131" s="64"/>
    </row>
    <row r="132" spans="4:7" s="62" customFormat="1" ht="22.5" customHeight="1">
      <c r="D132" s="62" t="s">
        <v>242</v>
      </c>
      <c r="E132" s="62" t="s">
        <v>92</v>
      </c>
      <c r="F132" s="63">
        <v>10000</v>
      </c>
      <c r="G132" s="64" t="s">
        <v>6</v>
      </c>
    </row>
    <row r="133" spans="4:7" s="65" customFormat="1" ht="24">
      <c r="D133" s="411" t="s">
        <v>660</v>
      </c>
      <c r="E133" s="411"/>
      <c r="F133" s="411"/>
      <c r="G133" s="411"/>
    </row>
    <row r="134" spans="2:7" s="65" customFormat="1" ht="24">
      <c r="B134" s="411" t="s">
        <v>184</v>
      </c>
      <c r="C134" s="411"/>
      <c r="D134" s="411"/>
      <c r="E134" s="411"/>
      <c r="F134" s="411"/>
      <c r="G134" s="411"/>
    </row>
    <row r="135" spans="4:7" s="65" customFormat="1" ht="24">
      <c r="D135" s="411" t="s">
        <v>946</v>
      </c>
      <c r="E135" s="411"/>
      <c r="F135" s="411"/>
      <c r="G135" s="411"/>
    </row>
    <row r="136" spans="2:7" s="65" customFormat="1" ht="24">
      <c r="B136" s="411" t="s">
        <v>185</v>
      </c>
      <c r="C136" s="411"/>
      <c r="D136" s="411"/>
      <c r="E136" s="411"/>
      <c r="F136" s="411"/>
      <c r="G136" s="411"/>
    </row>
    <row r="137" spans="2:7" s="65" customFormat="1" ht="24">
      <c r="B137" s="411" t="s">
        <v>186</v>
      </c>
      <c r="C137" s="411"/>
      <c r="D137" s="411"/>
      <c r="E137" s="411"/>
      <c r="F137" s="411"/>
      <c r="G137" s="411"/>
    </row>
    <row r="138" spans="2:7" s="65" customFormat="1" ht="24">
      <c r="B138" s="411" t="s">
        <v>477</v>
      </c>
      <c r="C138" s="411"/>
      <c r="D138" s="411"/>
      <c r="E138" s="411"/>
      <c r="F138" s="411"/>
      <c r="G138" s="411"/>
    </row>
    <row r="139" spans="2:7" s="65" customFormat="1" ht="24">
      <c r="B139" s="411" t="s">
        <v>949</v>
      </c>
      <c r="C139" s="411"/>
      <c r="D139" s="411"/>
      <c r="E139" s="411"/>
      <c r="F139" s="411"/>
      <c r="G139" s="411"/>
    </row>
    <row r="140" spans="3:10" s="62" customFormat="1" ht="22.5" customHeight="1">
      <c r="C140" s="62" t="s">
        <v>371</v>
      </c>
      <c r="E140" s="62" t="s">
        <v>92</v>
      </c>
      <c r="F140" s="63">
        <v>10000</v>
      </c>
      <c r="G140" s="64" t="s">
        <v>6</v>
      </c>
      <c r="I140" s="63"/>
      <c r="J140" s="64"/>
    </row>
    <row r="141" spans="4:7" s="62" customFormat="1" ht="23.25">
      <c r="D141" s="62" t="s">
        <v>243</v>
      </c>
      <c r="E141" s="62" t="s">
        <v>92</v>
      </c>
      <c r="F141" s="63">
        <v>10000</v>
      </c>
      <c r="G141" s="64" t="s">
        <v>6</v>
      </c>
    </row>
    <row r="142" spans="4:7" s="65" customFormat="1" ht="24">
      <c r="D142" s="65" t="s">
        <v>734</v>
      </c>
      <c r="F142" s="66"/>
      <c r="G142" s="238"/>
    </row>
    <row r="143" spans="2:7" s="65" customFormat="1" ht="24">
      <c r="B143" s="65" t="s">
        <v>184</v>
      </c>
      <c r="F143" s="66"/>
      <c r="G143" s="238"/>
    </row>
    <row r="144" spans="4:7" s="65" customFormat="1" ht="24">
      <c r="D144" s="411" t="s">
        <v>946</v>
      </c>
      <c r="E144" s="411"/>
      <c r="F144" s="411"/>
      <c r="G144" s="411"/>
    </row>
    <row r="145" spans="2:7" s="65" customFormat="1" ht="24">
      <c r="B145" s="411" t="s">
        <v>661</v>
      </c>
      <c r="C145" s="411"/>
      <c r="D145" s="411"/>
      <c r="E145" s="411"/>
      <c r="F145" s="411"/>
      <c r="G145" s="411"/>
    </row>
    <row r="146" spans="2:7" s="65" customFormat="1" ht="24">
      <c r="B146" s="411" t="s">
        <v>186</v>
      </c>
      <c r="C146" s="411"/>
      <c r="D146" s="411"/>
      <c r="E146" s="411"/>
      <c r="F146" s="411"/>
      <c r="G146" s="411"/>
    </row>
    <row r="147" spans="2:7" s="65" customFormat="1" ht="24">
      <c r="B147" s="411" t="s">
        <v>478</v>
      </c>
      <c r="C147" s="411"/>
      <c r="D147" s="411"/>
      <c r="E147" s="411"/>
      <c r="F147" s="411"/>
      <c r="G147" s="411"/>
    </row>
    <row r="148" spans="2:7" s="65" customFormat="1" ht="24">
      <c r="B148" s="411" t="s">
        <v>948</v>
      </c>
      <c r="C148" s="411"/>
      <c r="D148" s="411"/>
      <c r="E148" s="411"/>
      <c r="F148" s="411"/>
      <c r="G148" s="411"/>
    </row>
  </sheetData>
  <sheetProtection/>
  <mergeCells count="55">
    <mergeCell ref="B114:G114"/>
    <mergeCell ref="B148:G148"/>
    <mergeCell ref="B82:G82"/>
    <mergeCell ref="D93:G93"/>
    <mergeCell ref="D144:G144"/>
    <mergeCell ref="B145:G145"/>
    <mergeCell ref="B146:G146"/>
    <mergeCell ref="B147:G147"/>
    <mergeCell ref="B102:G102"/>
    <mergeCell ref="B103:G103"/>
    <mergeCell ref="D84:G84"/>
    <mergeCell ref="B88:G88"/>
    <mergeCell ref="B80:G80"/>
    <mergeCell ref="B81:G81"/>
    <mergeCell ref="B85:G85"/>
    <mergeCell ref="D86:G86"/>
    <mergeCell ref="B87:G87"/>
    <mergeCell ref="B72:G72"/>
    <mergeCell ref="A5:G5"/>
    <mergeCell ref="A1:G1"/>
    <mergeCell ref="A2:G2"/>
    <mergeCell ref="A3:G3"/>
    <mergeCell ref="A4:G4"/>
    <mergeCell ref="D12:G12"/>
    <mergeCell ref="D71:G71"/>
    <mergeCell ref="B115:G115"/>
    <mergeCell ref="B73:G73"/>
    <mergeCell ref="B74:G74"/>
    <mergeCell ref="D79:G79"/>
    <mergeCell ref="B89:G89"/>
    <mergeCell ref="B96:G96"/>
    <mergeCell ref="D101:G101"/>
    <mergeCell ref="B95:G95"/>
    <mergeCell ref="B94:G94"/>
    <mergeCell ref="B104:G104"/>
    <mergeCell ref="B137:G137"/>
    <mergeCell ref="B105:G105"/>
    <mergeCell ref="D99:G99"/>
    <mergeCell ref="B100:G100"/>
    <mergeCell ref="D124:G124"/>
    <mergeCell ref="B125:G125"/>
    <mergeCell ref="D126:G126"/>
    <mergeCell ref="D111:G111"/>
    <mergeCell ref="B112:G112"/>
    <mergeCell ref="B113:G113"/>
    <mergeCell ref="B127:G127"/>
    <mergeCell ref="B128:G128"/>
    <mergeCell ref="B129:G129"/>
    <mergeCell ref="B138:G138"/>
    <mergeCell ref="B139:G139"/>
    <mergeCell ref="B130:G130"/>
    <mergeCell ref="D133:G133"/>
    <mergeCell ref="B134:G134"/>
    <mergeCell ref="D135:G135"/>
    <mergeCell ref="B136:G136"/>
  </mergeCells>
  <printOptions/>
  <pageMargins left="1.1811023622047245" right="0.35433070866141736" top="0.984251968503937" bottom="0.8267716535433072" header="0.5118110236220472" footer="0.5118110236220472"/>
  <pageSetup firstPageNumber="89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L55"/>
  <sheetViews>
    <sheetView tabSelected="1" view="pageLayout" zoomScale="110" zoomScaleSheetLayoutView="100" zoomScalePageLayoutView="110" workbookViewId="0" topLeftCell="A48">
      <selection activeCell="I58" sqref="I57:I58"/>
    </sheetView>
  </sheetViews>
  <sheetFormatPr defaultColWidth="9.140625" defaultRowHeight="12.75"/>
  <cols>
    <col min="1" max="1" width="2.140625" style="65" customWidth="1"/>
    <col min="2" max="2" width="5.28125" style="65" customWidth="1"/>
    <col min="3" max="3" width="4.57421875" style="65" customWidth="1"/>
    <col min="4" max="4" width="46.28125" style="65" customWidth="1"/>
    <col min="5" max="5" width="10.7109375" style="67" customWidth="1"/>
    <col min="6" max="6" width="13.00390625" style="66" customWidth="1"/>
    <col min="7" max="7" width="5.140625" style="238" customWidth="1"/>
    <col min="8" max="8" width="11.00390625" style="65" customWidth="1"/>
    <col min="9" max="9" width="15.57421875" style="65" customWidth="1"/>
    <col min="10" max="10" width="16.7109375" style="65" customWidth="1"/>
    <col min="11" max="11" width="9.140625" style="65" customWidth="1"/>
    <col min="12" max="12" width="17.7109375" style="65" customWidth="1"/>
    <col min="13" max="16384" width="9.140625" style="65" customWidth="1"/>
  </cols>
  <sheetData>
    <row r="1" spans="1:7" ht="26.25">
      <c r="A1" s="422" t="s">
        <v>772</v>
      </c>
      <c r="B1" s="423"/>
      <c r="C1" s="423"/>
      <c r="D1" s="423"/>
      <c r="E1" s="423"/>
      <c r="F1" s="423"/>
      <c r="G1" s="423"/>
    </row>
    <row r="2" spans="1:7" ht="26.25">
      <c r="A2" s="422" t="s">
        <v>121</v>
      </c>
      <c r="B2" s="423"/>
      <c r="C2" s="423"/>
      <c r="D2" s="423"/>
      <c r="E2" s="423"/>
      <c r="F2" s="423"/>
      <c r="G2" s="423"/>
    </row>
    <row r="3" spans="1:7" ht="26.25">
      <c r="A3" s="422" t="s">
        <v>122</v>
      </c>
      <c r="B3" s="423"/>
      <c r="C3" s="423"/>
      <c r="D3" s="423"/>
      <c r="E3" s="423"/>
      <c r="F3" s="423"/>
      <c r="G3" s="423"/>
    </row>
    <row r="4" spans="1:7" ht="26.25">
      <c r="A4" s="422" t="s">
        <v>152</v>
      </c>
      <c r="B4" s="423"/>
      <c r="C4" s="423"/>
      <c r="D4" s="423"/>
      <c r="E4" s="423"/>
      <c r="F4" s="423"/>
      <c r="G4" s="423"/>
    </row>
    <row r="5" spans="1:7" s="59" customFormat="1" ht="24" customHeight="1">
      <c r="A5" s="433" t="s">
        <v>132</v>
      </c>
      <c r="B5" s="445"/>
      <c r="C5" s="445"/>
      <c r="D5" s="445"/>
      <c r="E5" s="445"/>
      <c r="F5" s="445"/>
      <c r="G5" s="445"/>
    </row>
    <row r="6" spans="1:10" s="78" customFormat="1" ht="26.25">
      <c r="A6" s="87" t="s">
        <v>372</v>
      </c>
      <c r="B6" s="87"/>
      <c r="C6" s="87"/>
      <c r="D6" s="87"/>
      <c r="E6" s="97" t="s">
        <v>37</v>
      </c>
      <c r="F6" s="96">
        <f>F7</f>
        <v>6433120</v>
      </c>
      <c r="G6" s="97" t="s">
        <v>6</v>
      </c>
      <c r="H6" s="98"/>
      <c r="J6" s="129"/>
    </row>
    <row r="7" spans="2:12" s="62" customFormat="1" ht="24">
      <c r="B7" s="62" t="s">
        <v>38</v>
      </c>
      <c r="E7" s="64" t="s">
        <v>37</v>
      </c>
      <c r="F7" s="63">
        <f>F8+F13+F16+F19+F22+F25+F43+F46+F51</f>
        <v>6433120</v>
      </c>
      <c r="G7" s="64" t="s">
        <v>6</v>
      </c>
      <c r="H7" s="64"/>
      <c r="I7" s="75"/>
      <c r="J7" s="75"/>
      <c r="L7" s="65"/>
    </row>
    <row r="8" spans="3:12" s="62" customFormat="1" ht="27.75" customHeight="1">
      <c r="C8" s="62" t="s">
        <v>373</v>
      </c>
      <c r="E8" s="64" t="s">
        <v>92</v>
      </c>
      <c r="F8" s="63">
        <v>293200</v>
      </c>
      <c r="G8" s="64" t="s">
        <v>6</v>
      </c>
      <c r="L8" s="65"/>
    </row>
    <row r="9" spans="4:12" ht="26.25" customHeight="1">
      <c r="D9" s="411" t="s">
        <v>545</v>
      </c>
      <c r="E9" s="411"/>
      <c r="F9" s="411"/>
      <c r="G9" s="411"/>
      <c r="L9" s="303"/>
    </row>
    <row r="10" spans="2:7" ht="26.25" customHeight="1">
      <c r="B10" s="411" t="s">
        <v>629</v>
      </c>
      <c r="C10" s="411"/>
      <c r="D10" s="411"/>
      <c r="E10" s="411"/>
      <c r="F10" s="411"/>
      <c r="G10" s="411"/>
    </row>
    <row r="11" spans="2:12" ht="27" customHeight="1">
      <c r="B11" s="411" t="s">
        <v>198</v>
      </c>
      <c r="C11" s="411"/>
      <c r="D11" s="411"/>
      <c r="E11" s="411"/>
      <c r="F11" s="411"/>
      <c r="G11" s="411"/>
      <c r="L11" s="302"/>
    </row>
    <row r="12" spans="2:12" ht="24">
      <c r="B12" s="411" t="s">
        <v>199</v>
      </c>
      <c r="C12" s="411"/>
      <c r="D12" s="411"/>
      <c r="E12" s="411"/>
      <c r="F12" s="411"/>
      <c r="G12" s="411"/>
      <c r="L12" s="302"/>
    </row>
    <row r="13" spans="3:12" s="62" customFormat="1" ht="27" customHeight="1">
      <c r="C13" s="62" t="s">
        <v>374</v>
      </c>
      <c r="E13" s="64" t="s">
        <v>92</v>
      </c>
      <c r="F13" s="63">
        <v>18000</v>
      </c>
      <c r="G13" s="64" t="s">
        <v>6</v>
      </c>
      <c r="L13" s="302"/>
    </row>
    <row r="14" spans="2:12" ht="24">
      <c r="B14" s="382"/>
      <c r="C14" s="382"/>
      <c r="D14" s="407" t="s">
        <v>963</v>
      </c>
      <c r="E14" s="407"/>
      <c r="F14" s="407"/>
      <c r="G14" s="407"/>
      <c r="J14" s="305"/>
      <c r="L14" s="302"/>
    </row>
    <row r="15" spans="2:12" ht="26.25" customHeight="1">
      <c r="B15" s="407" t="s">
        <v>961</v>
      </c>
      <c r="C15" s="407"/>
      <c r="D15" s="407"/>
      <c r="E15" s="407"/>
      <c r="F15" s="407"/>
      <c r="G15" s="407"/>
      <c r="L15" s="302"/>
    </row>
    <row r="16" spans="3:12" s="62" customFormat="1" ht="27" customHeight="1">
      <c r="C16" s="62" t="s">
        <v>950</v>
      </c>
      <c r="E16" s="64" t="s">
        <v>92</v>
      </c>
      <c r="F16" s="63">
        <v>4160000</v>
      </c>
      <c r="G16" s="64" t="s">
        <v>6</v>
      </c>
      <c r="L16" s="302"/>
    </row>
    <row r="17" spans="2:12" ht="27" customHeight="1">
      <c r="B17" s="382"/>
      <c r="C17" s="382"/>
      <c r="D17" s="407" t="s">
        <v>960</v>
      </c>
      <c r="E17" s="407"/>
      <c r="F17" s="407"/>
      <c r="G17" s="407"/>
      <c r="J17" s="305"/>
      <c r="L17" s="302"/>
    </row>
    <row r="18" spans="2:12" ht="24">
      <c r="B18" s="407" t="s">
        <v>961</v>
      </c>
      <c r="C18" s="407"/>
      <c r="D18" s="407"/>
      <c r="E18" s="407"/>
      <c r="F18" s="407"/>
      <c r="G18" s="407"/>
      <c r="L18" s="302"/>
    </row>
    <row r="19" spans="3:12" s="62" customFormat="1" ht="27" customHeight="1">
      <c r="C19" s="62" t="s">
        <v>951</v>
      </c>
      <c r="E19" s="64" t="s">
        <v>92</v>
      </c>
      <c r="F19" s="63">
        <v>1120000</v>
      </c>
      <c r="G19" s="64" t="s">
        <v>6</v>
      </c>
      <c r="L19" s="302"/>
    </row>
    <row r="20" spans="2:12" ht="26.25" customHeight="1">
      <c r="B20" s="382"/>
      <c r="C20" s="382"/>
      <c r="D20" s="407" t="s">
        <v>962</v>
      </c>
      <c r="E20" s="407"/>
      <c r="F20" s="407"/>
      <c r="G20" s="407"/>
      <c r="J20" s="305"/>
      <c r="L20" s="302"/>
    </row>
    <row r="21" spans="2:12" ht="26.25" customHeight="1">
      <c r="B21" s="407" t="s">
        <v>961</v>
      </c>
      <c r="C21" s="407"/>
      <c r="D21" s="407"/>
      <c r="E21" s="407"/>
      <c r="F21" s="407"/>
      <c r="G21" s="407"/>
      <c r="L21" s="302"/>
    </row>
    <row r="22" spans="3:12" s="62" customFormat="1" ht="27.75" customHeight="1">
      <c r="C22" s="62" t="s">
        <v>952</v>
      </c>
      <c r="E22" s="64" t="s">
        <v>92</v>
      </c>
      <c r="F22" s="63">
        <v>200000</v>
      </c>
      <c r="G22" s="64" t="s">
        <v>6</v>
      </c>
      <c r="L22" s="304"/>
    </row>
    <row r="23" spans="4:7" ht="27.75" customHeight="1">
      <c r="D23" s="411" t="s">
        <v>174</v>
      </c>
      <c r="E23" s="411"/>
      <c r="F23" s="411"/>
      <c r="G23" s="411"/>
    </row>
    <row r="24" spans="2:12" ht="27.75" customHeight="1">
      <c r="B24" s="411" t="s">
        <v>175</v>
      </c>
      <c r="C24" s="411"/>
      <c r="D24" s="411"/>
      <c r="E24" s="411"/>
      <c r="F24" s="411"/>
      <c r="G24" s="411"/>
      <c r="L24" s="303"/>
    </row>
    <row r="25" spans="3:7" s="62" customFormat="1" ht="30" customHeight="1">
      <c r="C25" s="62" t="s">
        <v>953</v>
      </c>
      <c r="E25" s="64" t="s">
        <v>92</v>
      </c>
      <c r="F25" s="63">
        <f>F26+F31+F35+F39</f>
        <v>151600</v>
      </c>
      <c r="G25" s="64" t="s">
        <v>6</v>
      </c>
    </row>
    <row r="26" spans="4:7" s="62" customFormat="1" ht="26.25" customHeight="1">
      <c r="D26" s="62" t="s">
        <v>954</v>
      </c>
      <c r="E26" s="64" t="s">
        <v>92</v>
      </c>
      <c r="F26" s="63">
        <v>56600</v>
      </c>
      <c r="G26" s="64" t="s">
        <v>6</v>
      </c>
    </row>
    <row r="27" spans="4:7" ht="24">
      <c r="D27" s="446" t="s">
        <v>176</v>
      </c>
      <c r="E27" s="447"/>
      <c r="F27" s="447"/>
      <c r="G27" s="447"/>
    </row>
    <row r="28" spans="2:7" ht="24">
      <c r="B28" s="446" t="s">
        <v>630</v>
      </c>
      <c r="C28" s="446"/>
      <c r="D28" s="446"/>
      <c r="E28" s="446"/>
      <c r="F28" s="446"/>
      <c r="G28" s="446"/>
    </row>
    <row r="29" spans="2:7" ht="24">
      <c r="B29" s="446" t="s">
        <v>631</v>
      </c>
      <c r="C29" s="446"/>
      <c r="D29" s="446"/>
      <c r="E29" s="446"/>
      <c r="F29" s="446"/>
      <c r="G29" s="446"/>
    </row>
    <row r="30" spans="2:7" s="81" customFormat="1" ht="24">
      <c r="B30" s="425" t="s">
        <v>964</v>
      </c>
      <c r="C30" s="425"/>
      <c r="D30" s="425"/>
      <c r="E30" s="425"/>
      <c r="F30" s="425"/>
      <c r="G30" s="425"/>
    </row>
    <row r="31" spans="4:7" s="62" customFormat="1" ht="28.5" customHeight="1">
      <c r="D31" s="62" t="s">
        <v>955</v>
      </c>
      <c r="E31" s="64" t="s">
        <v>92</v>
      </c>
      <c r="F31" s="63">
        <v>10000</v>
      </c>
      <c r="G31" s="64" t="s">
        <v>6</v>
      </c>
    </row>
    <row r="32" spans="4:7" ht="24">
      <c r="D32" s="411" t="s">
        <v>179</v>
      </c>
      <c r="E32" s="411"/>
      <c r="F32" s="411"/>
      <c r="G32" s="411"/>
    </row>
    <row r="33" spans="2:7" ht="24">
      <c r="B33" s="411" t="s">
        <v>178</v>
      </c>
      <c r="C33" s="411"/>
      <c r="D33" s="411"/>
      <c r="E33" s="411"/>
      <c r="F33" s="411"/>
      <c r="G33" s="411"/>
    </row>
    <row r="34" spans="2:7" ht="24">
      <c r="B34" s="411" t="s">
        <v>177</v>
      </c>
      <c r="C34" s="411"/>
      <c r="D34" s="411"/>
      <c r="E34" s="411"/>
      <c r="F34" s="411"/>
      <c r="G34" s="411"/>
    </row>
    <row r="35" spans="4:7" ht="24">
      <c r="D35" s="62" t="s">
        <v>956</v>
      </c>
      <c r="E35" s="64" t="s">
        <v>92</v>
      </c>
      <c r="F35" s="63">
        <v>75000</v>
      </c>
      <c r="G35" s="64" t="s">
        <v>6</v>
      </c>
    </row>
    <row r="36" spans="4:7" ht="24">
      <c r="D36" s="411" t="s">
        <v>480</v>
      </c>
      <c r="E36" s="411"/>
      <c r="F36" s="411"/>
      <c r="G36" s="411"/>
    </row>
    <row r="37" spans="2:7" ht="24">
      <c r="B37" s="411" t="s">
        <v>632</v>
      </c>
      <c r="C37" s="411"/>
      <c r="D37" s="411"/>
      <c r="E37" s="411"/>
      <c r="F37" s="411"/>
      <c r="G37" s="411"/>
    </row>
    <row r="38" spans="4:7" ht="23.25" customHeight="1">
      <c r="D38" s="62" t="s">
        <v>957</v>
      </c>
      <c r="E38" s="64"/>
      <c r="F38" s="63"/>
      <c r="G38" s="102"/>
    </row>
    <row r="39" spans="5:7" ht="23.25" customHeight="1">
      <c r="E39" s="64" t="s">
        <v>92</v>
      </c>
      <c r="F39" s="63">
        <v>10000</v>
      </c>
      <c r="G39" s="64" t="s">
        <v>6</v>
      </c>
    </row>
    <row r="40" spans="4:7" ht="23.25" customHeight="1">
      <c r="D40" s="411" t="s">
        <v>180</v>
      </c>
      <c r="E40" s="411"/>
      <c r="F40" s="411"/>
      <c r="G40" s="411"/>
    </row>
    <row r="41" spans="2:7" ht="23.25" customHeight="1">
      <c r="B41" s="411" t="s">
        <v>965</v>
      </c>
      <c r="C41" s="411"/>
      <c r="D41" s="411"/>
      <c r="E41" s="411"/>
      <c r="F41" s="411"/>
      <c r="G41" s="411"/>
    </row>
    <row r="42" spans="2:7" ht="23.25" customHeight="1">
      <c r="B42" s="411" t="s">
        <v>966</v>
      </c>
      <c r="C42" s="411"/>
      <c r="D42" s="411"/>
      <c r="E42" s="411"/>
      <c r="F42" s="411"/>
      <c r="G42" s="411"/>
    </row>
    <row r="43" spans="3:7" s="62" customFormat="1" ht="23.25">
      <c r="C43" s="62" t="s">
        <v>958</v>
      </c>
      <c r="E43" s="64" t="s">
        <v>92</v>
      </c>
      <c r="F43" s="63">
        <v>30000</v>
      </c>
      <c r="G43" s="64" t="s">
        <v>6</v>
      </c>
    </row>
    <row r="44" spans="4:7" ht="24">
      <c r="D44" s="411" t="s">
        <v>970</v>
      </c>
      <c r="E44" s="411"/>
      <c r="F44" s="411"/>
      <c r="G44" s="411"/>
    </row>
    <row r="45" spans="2:7" ht="24">
      <c r="B45" s="411" t="s">
        <v>971</v>
      </c>
      <c r="C45" s="411"/>
      <c r="D45" s="411"/>
      <c r="E45" s="411"/>
      <c r="F45" s="411"/>
      <c r="G45" s="411"/>
    </row>
    <row r="46" spans="1:7" s="62" customFormat="1" ht="23.25">
      <c r="A46" s="412" t="s">
        <v>969</v>
      </c>
      <c r="B46" s="412"/>
      <c r="C46" s="412"/>
      <c r="D46" s="412"/>
      <c r="E46" s="64" t="s">
        <v>92</v>
      </c>
      <c r="F46" s="63">
        <v>412820</v>
      </c>
      <c r="G46" s="64" t="s">
        <v>6</v>
      </c>
    </row>
    <row r="47" spans="4:7" ht="24">
      <c r="D47" s="411" t="s">
        <v>633</v>
      </c>
      <c r="E47" s="411"/>
      <c r="F47" s="411"/>
      <c r="G47" s="411"/>
    </row>
    <row r="48" spans="2:7" ht="24">
      <c r="B48" s="411" t="s">
        <v>181</v>
      </c>
      <c r="C48" s="411"/>
      <c r="D48" s="411"/>
      <c r="E48" s="411"/>
      <c r="F48" s="411"/>
      <c r="G48" s="411"/>
    </row>
    <row r="49" spans="2:7" ht="24">
      <c r="B49" s="411" t="s">
        <v>634</v>
      </c>
      <c r="C49" s="411"/>
      <c r="D49" s="411"/>
      <c r="E49" s="411"/>
      <c r="F49" s="411"/>
      <c r="G49" s="411"/>
    </row>
    <row r="50" spans="2:7" ht="24">
      <c r="B50" s="411" t="s">
        <v>967</v>
      </c>
      <c r="C50" s="411"/>
      <c r="D50" s="411"/>
      <c r="E50" s="411"/>
      <c r="F50" s="411"/>
      <c r="G50" s="411"/>
    </row>
    <row r="51" spans="3:7" ht="24">
      <c r="C51" s="62" t="s">
        <v>959</v>
      </c>
      <c r="D51" s="62"/>
      <c r="E51" s="64" t="s">
        <v>92</v>
      </c>
      <c r="F51" s="63">
        <v>47500</v>
      </c>
      <c r="G51" s="102" t="s">
        <v>247</v>
      </c>
    </row>
    <row r="52" spans="4:7" ht="24">
      <c r="D52" s="411" t="s">
        <v>187</v>
      </c>
      <c r="E52" s="411"/>
      <c r="F52" s="411"/>
      <c r="G52" s="411"/>
    </row>
    <row r="53" spans="2:7" ht="24">
      <c r="B53" s="411" t="s">
        <v>968</v>
      </c>
      <c r="C53" s="411"/>
      <c r="D53" s="411"/>
      <c r="E53" s="411"/>
      <c r="F53" s="411"/>
      <c r="G53" s="411"/>
    </row>
    <row r="54" spans="1:7" ht="24">
      <c r="A54" s="62"/>
      <c r="B54" s="431" t="s">
        <v>188</v>
      </c>
      <c r="C54" s="431"/>
      <c r="D54" s="431"/>
      <c r="E54" s="431"/>
      <c r="F54" s="431"/>
      <c r="G54" s="431"/>
    </row>
    <row r="55" spans="1:7" ht="24">
      <c r="A55" s="62"/>
      <c r="B55" s="431" t="s">
        <v>189</v>
      </c>
      <c r="C55" s="431"/>
      <c r="D55" s="431"/>
      <c r="E55" s="431"/>
      <c r="F55" s="431"/>
      <c r="G55" s="431"/>
    </row>
  </sheetData>
  <sheetProtection/>
  <mergeCells count="40">
    <mergeCell ref="B55:G55"/>
    <mergeCell ref="B45:G45"/>
    <mergeCell ref="D47:G47"/>
    <mergeCell ref="B48:G48"/>
    <mergeCell ref="B49:G49"/>
    <mergeCell ref="B50:G50"/>
    <mergeCell ref="B54:G54"/>
    <mergeCell ref="D44:G44"/>
    <mergeCell ref="B41:G41"/>
    <mergeCell ref="B42:G42"/>
    <mergeCell ref="D52:G52"/>
    <mergeCell ref="D20:G20"/>
    <mergeCell ref="B21:G21"/>
    <mergeCell ref="B30:G30"/>
    <mergeCell ref="D23:G23"/>
    <mergeCell ref="B33:G33"/>
    <mergeCell ref="B34:G34"/>
    <mergeCell ref="D36:G36"/>
    <mergeCell ref="B37:G37"/>
    <mergeCell ref="A46:D46"/>
    <mergeCell ref="B53:G53"/>
    <mergeCell ref="D40:G40"/>
    <mergeCell ref="B10:G10"/>
    <mergeCell ref="B24:G24"/>
    <mergeCell ref="B28:G28"/>
    <mergeCell ref="B29:G29"/>
    <mergeCell ref="D17:G17"/>
    <mergeCell ref="B18:G18"/>
    <mergeCell ref="D14:G14"/>
    <mergeCell ref="B15:G15"/>
    <mergeCell ref="D9:G9"/>
    <mergeCell ref="D32:G32"/>
    <mergeCell ref="A5:G5"/>
    <mergeCell ref="D27:G27"/>
    <mergeCell ref="A1:G1"/>
    <mergeCell ref="A2:G2"/>
    <mergeCell ref="A4:G4"/>
    <mergeCell ref="A3:G3"/>
    <mergeCell ref="B11:G11"/>
    <mergeCell ref="B12:G12"/>
  </mergeCells>
  <printOptions/>
  <pageMargins left="1.1811023622047245" right="0.35433070866141736" top="0.984251968503937" bottom="0.5905511811023623" header="0.5118110236220472" footer="0.5118110236220472"/>
  <pageSetup firstPageNumber="9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24-Mar-2005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@User</dc:creator>
  <cp:keywords/>
  <dc:description/>
  <cp:lastModifiedBy>admin</cp:lastModifiedBy>
  <cp:lastPrinted>2017-01-23T04:20:31Z</cp:lastPrinted>
  <dcterms:created xsi:type="dcterms:W3CDTF">2005-07-12T02:02:27Z</dcterms:created>
  <dcterms:modified xsi:type="dcterms:W3CDTF">2017-01-23T04:24:06Z</dcterms:modified>
  <cp:category/>
  <cp:version/>
  <cp:contentType/>
  <cp:contentStatus/>
</cp:coreProperties>
</file>